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-15" windowWidth="14430" windowHeight="12720" activeTab="1"/>
  </bookViews>
  <sheets>
    <sheet name="Antropologie" sheetId="1" r:id="rId1"/>
    <sheet name="Resurse umane" sheetId="2" r:id="rId2"/>
    <sheet name="Sociologie (lb.engleza)" sheetId="3" r:id="rId3"/>
    <sheet name="Sociologie" sheetId="4" r:id="rId4"/>
    <sheet name="Asistenta sociala if" sheetId="5" r:id="rId5"/>
    <sheet name="Asistenta sociala id" sheetId="7" r:id="rId6"/>
  </sheets>
  <definedNames>
    <definedName name="_xlnm.Print_Area" localSheetId="1">'Resurse umane'!$A$1:$O$105</definedName>
    <definedName name="_xlnm.Print_Area" localSheetId="3">Sociologie!$A$1:$O$171</definedName>
    <definedName name="_xlnm.Print_Area" localSheetId="2">'Sociologie (lb.engleza)'!$A$1:$O$98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3" i="7" l="1"/>
  <c r="L103" i="7"/>
  <c r="L107" i="7" s="1"/>
  <c r="J103" i="7"/>
  <c r="J107" i="7" s="1"/>
  <c r="H103" i="7"/>
  <c r="F103" i="7"/>
  <c r="F107" i="7" s="1"/>
  <c r="D103" i="7"/>
  <c r="D107" i="7" s="1"/>
  <c r="N65" i="7"/>
  <c r="L65" i="7"/>
  <c r="L69" i="7" s="1"/>
  <c r="J65" i="7"/>
  <c r="J66" i="7" s="1"/>
  <c r="H65" i="7"/>
  <c r="F65" i="7"/>
  <c r="F69" i="7" s="1"/>
  <c r="D65" i="7"/>
  <c r="C66" i="7" s="1"/>
  <c r="L26" i="7"/>
  <c r="L30" i="7" s="1"/>
  <c r="K26" i="7"/>
  <c r="J26" i="7"/>
  <c r="J27" i="7" s="1"/>
  <c r="J69" i="7" l="1"/>
  <c r="C104" i="7"/>
  <c r="J104" i="7"/>
  <c r="J30" i="7"/>
  <c r="E168" i="5"/>
  <c r="E175" i="5" s="1"/>
  <c r="D141" i="5"/>
  <c r="F141" i="5"/>
  <c r="H141" i="5"/>
  <c r="J141" i="5"/>
  <c r="L141" i="5"/>
  <c r="N141" i="5"/>
  <c r="E134" i="5"/>
  <c r="E141" i="5" s="1"/>
  <c r="V24" i="7" l="1"/>
  <c r="K26" i="5"/>
  <c r="W83" i="7"/>
  <c r="W85" i="7" s="1"/>
  <c r="X54" i="7"/>
  <c r="X53" i="7"/>
  <c r="N26" i="7"/>
  <c r="H26" i="7"/>
  <c r="F26" i="7"/>
  <c r="F30" i="7" s="1"/>
  <c r="D26" i="7"/>
  <c r="L67" i="5"/>
  <c r="L71" i="5" s="1"/>
  <c r="J67" i="5"/>
  <c r="L145" i="5"/>
  <c r="J145" i="5"/>
  <c r="F145" i="5"/>
  <c r="D145" i="5"/>
  <c r="C27" i="7" l="1"/>
  <c r="T22" i="7" s="1"/>
  <c r="D30" i="7"/>
  <c r="U26" i="7" s="1"/>
  <c r="J68" i="5"/>
  <c r="J71" i="5"/>
  <c r="C142" i="5"/>
  <c r="J142" i="5"/>
  <c r="W63" i="7"/>
  <c r="U60" i="7"/>
  <c r="W60" i="7" s="1"/>
  <c r="X55" i="7"/>
  <c r="U92" i="7"/>
  <c r="V92" i="7"/>
  <c r="U94" i="7"/>
  <c r="U62" i="7" l="1"/>
  <c r="T29" i="7"/>
  <c r="H25" i="3" l="1"/>
  <c r="H64" i="1"/>
  <c r="L94" i="1"/>
  <c r="L98" i="1" s="1"/>
  <c r="D98" i="1"/>
  <c r="L64" i="1" l="1"/>
  <c r="L68" i="1" s="1"/>
  <c r="J64" i="1"/>
  <c r="J68" i="1" s="1"/>
  <c r="F64" i="1"/>
  <c r="F68" i="1" s="1"/>
  <c r="D64" i="1"/>
  <c r="D68" i="1" s="1"/>
  <c r="C65" i="1" l="1"/>
  <c r="J65" i="1"/>
  <c r="L27" i="1" l="1"/>
  <c r="L31" i="1" s="1"/>
  <c r="J27" i="1"/>
  <c r="N164" i="4"/>
  <c r="J31" i="1" l="1"/>
  <c r="J28" i="1"/>
  <c r="N27" i="1"/>
  <c r="H27" i="1"/>
  <c r="F27" i="1"/>
  <c r="F31" i="1" s="1"/>
  <c r="D27" i="1"/>
  <c r="D31" i="1" s="1"/>
  <c r="L27" i="4"/>
  <c r="L31" i="4" s="1"/>
  <c r="J27" i="4"/>
  <c r="J31" i="4" s="1"/>
  <c r="F27" i="4"/>
  <c r="F31" i="4" s="1"/>
  <c r="D27" i="4"/>
  <c r="L98" i="2"/>
  <c r="L102" i="2" s="1"/>
  <c r="J98" i="2"/>
  <c r="J102" i="2" s="1"/>
  <c r="L27" i="2"/>
  <c r="L31" i="2" s="1"/>
  <c r="J27" i="2"/>
  <c r="J31" i="2" s="1"/>
  <c r="F27" i="2"/>
  <c r="F31" i="2" s="1"/>
  <c r="D27" i="2"/>
  <c r="D31" i="2" s="1"/>
  <c r="J28" i="2" l="1"/>
  <c r="J99" i="2"/>
  <c r="C28" i="2"/>
  <c r="C28" i="4"/>
  <c r="D31" i="4"/>
  <c r="J28" i="4"/>
  <c r="F26" i="5"/>
  <c r="D26" i="5"/>
  <c r="F30" i="5" l="1"/>
  <c r="C27" i="5"/>
  <c r="D30" i="5"/>
  <c r="D68" i="2"/>
  <c r="D72" i="2" l="1"/>
  <c r="C28" i="1"/>
  <c r="D107" i="5" l="1"/>
  <c r="J26" i="5"/>
  <c r="J30" i="5" l="1"/>
  <c r="D111" i="5"/>
  <c r="V20" i="3"/>
  <c r="W89" i="4"/>
  <c r="V55" i="4"/>
  <c r="V92" i="2"/>
  <c r="X92" i="2" s="1"/>
  <c r="Z64" i="2"/>
  <c r="X60" i="2"/>
  <c r="Z60" i="2" s="1"/>
  <c r="X58" i="2"/>
  <c r="L68" i="2"/>
  <c r="L72" i="2" s="1"/>
  <c r="J68" i="2"/>
  <c r="J72" i="2" s="1"/>
  <c r="Z22" i="2"/>
  <c r="W24" i="2"/>
  <c r="U20" i="2"/>
  <c r="W20" i="2" s="1"/>
  <c r="W22" i="2" s="1"/>
  <c r="X17" i="2"/>
  <c r="AG61" i="1"/>
  <c r="W79" i="1" l="1"/>
  <c r="W91" i="1"/>
  <c r="Y91" i="1" s="1"/>
  <c r="T95" i="1"/>
  <c r="R66" i="1"/>
  <c r="W68" i="1"/>
  <c r="W67" i="1"/>
  <c r="V18" i="1"/>
  <c r="V63" i="1" s="1"/>
  <c r="W59" i="1"/>
  <c r="Y59" i="1" s="1"/>
  <c r="Y61" i="1" s="1"/>
  <c r="X15" i="1"/>
  <c r="Z15" i="1" s="1"/>
  <c r="W69" i="1" l="1"/>
  <c r="N61" i="3" l="1"/>
  <c r="L61" i="3"/>
  <c r="L65" i="3" s="1"/>
  <c r="J61" i="3"/>
  <c r="L25" i="3"/>
  <c r="L29" i="3" s="1"/>
  <c r="J25" i="3"/>
  <c r="N25" i="3"/>
  <c r="N91" i="3"/>
  <c r="L91" i="3"/>
  <c r="J91" i="3"/>
  <c r="H91" i="3"/>
  <c r="F91" i="3"/>
  <c r="D91" i="3"/>
  <c r="H61" i="3"/>
  <c r="F61" i="3"/>
  <c r="F65" i="3" s="1"/>
  <c r="D61" i="3"/>
  <c r="F25" i="3"/>
  <c r="F29" i="3" s="1"/>
  <c r="D25" i="3"/>
  <c r="N175" i="5"/>
  <c r="L175" i="5"/>
  <c r="L179" i="5" s="1"/>
  <c r="J175" i="5"/>
  <c r="H175" i="5"/>
  <c r="F175" i="5"/>
  <c r="F179" i="5" s="1"/>
  <c r="D175" i="5"/>
  <c r="N107" i="5"/>
  <c r="H107" i="5"/>
  <c r="N67" i="5"/>
  <c r="L107" i="5"/>
  <c r="L111" i="5" s="1"/>
  <c r="J107" i="5"/>
  <c r="F107" i="5"/>
  <c r="H67" i="5"/>
  <c r="F67" i="5"/>
  <c r="F71" i="5" s="1"/>
  <c r="D67" i="5"/>
  <c r="C68" i="5" s="1"/>
  <c r="N26" i="5"/>
  <c r="L26" i="5"/>
  <c r="H26" i="5"/>
  <c r="L164" i="4"/>
  <c r="L168" i="4" s="1"/>
  <c r="J164" i="4"/>
  <c r="H164" i="4"/>
  <c r="F164" i="4"/>
  <c r="F168" i="4" s="1"/>
  <c r="D164" i="4"/>
  <c r="N131" i="4"/>
  <c r="L131" i="4"/>
  <c r="L135" i="4" s="1"/>
  <c r="J131" i="4"/>
  <c r="H131" i="4"/>
  <c r="F131" i="4"/>
  <c r="F135" i="4" s="1"/>
  <c r="D131" i="4"/>
  <c r="N98" i="4"/>
  <c r="L98" i="4"/>
  <c r="L102" i="4" s="1"/>
  <c r="J98" i="4"/>
  <c r="H98" i="4"/>
  <c r="F98" i="4"/>
  <c r="F102" i="4" s="1"/>
  <c r="D98" i="4"/>
  <c r="J165" i="4" l="1"/>
  <c r="J168" i="4"/>
  <c r="J26" i="3"/>
  <c r="J29" i="3"/>
  <c r="J62" i="3"/>
  <c r="J65" i="3"/>
  <c r="D65" i="3"/>
  <c r="C62" i="3"/>
  <c r="U23" i="3"/>
  <c r="D168" i="4"/>
  <c r="C165" i="4"/>
  <c r="C26" i="3"/>
  <c r="D29" i="3"/>
  <c r="J179" i="5"/>
  <c r="J176" i="5"/>
  <c r="D179" i="5"/>
  <c r="C176" i="5"/>
  <c r="L30" i="5"/>
  <c r="J27" i="5"/>
  <c r="F111" i="5"/>
  <c r="C108" i="5"/>
  <c r="J108" i="5"/>
  <c r="J111" i="5"/>
  <c r="D135" i="4"/>
  <c r="C132" i="4"/>
  <c r="J132" i="4"/>
  <c r="J135" i="4"/>
  <c r="J99" i="4"/>
  <c r="J102" i="4"/>
  <c r="C99" i="4"/>
  <c r="D102" i="4"/>
  <c r="N27" i="4"/>
  <c r="H27" i="4"/>
  <c r="N67" i="4"/>
  <c r="L67" i="4"/>
  <c r="L71" i="4" s="1"/>
  <c r="J67" i="4"/>
  <c r="H67" i="4"/>
  <c r="F67" i="4"/>
  <c r="F71" i="4" s="1"/>
  <c r="D67" i="4"/>
  <c r="D71" i="4" s="1"/>
  <c r="N98" i="2"/>
  <c r="H98" i="2"/>
  <c r="F98" i="2"/>
  <c r="F102" i="2" s="1"/>
  <c r="D98" i="2"/>
  <c r="N68" i="2"/>
  <c r="H68" i="2"/>
  <c r="F68" i="2"/>
  <c r="N27" i="2"/>
  <c r="H27" i="2"/>
  <c r="D102" i="2" l="1"/>
  <c r="C99" i="2"/>
  <c r="F72" i="2"/>
  <c r="C69" i="2"/>
  <c r="J71" i="4"/>
  <c r="J68" i="4"/>
  <c r="C68" i="4"/>
  <c r="N94" i="1"/>
  <c r="J94" i="1"/>
  <c r="H94" i="1"/>
  <c r="F94" i="1"/>
  <c r="D94" i="1"/>
  <c r="N64" i="1"/>
  <c r="J98" i="1" l="1"/>
  <c r="J95" i="1"/>
  <c r="C95" i="1"/>
  <c r="F98" i="1"/>
</calcChain>
</file>

<file path=xl/sharedStrings.xml><?xml version="1.0" encoding="utf-8"?>
<sst xmlns="http://schemas.openxmlformats.org/spreadsheetml/2006/main" count="2314" uniqueCount="257">
  <si>
    <t>DOMENIUL: SOCIOLOGIE</t>
  </si>
  <si>
    <t>DURATA STUDIILOR 3 ANI (180 ECTS)</t>
  </si>
  <si>
    <t>Nr .crt.</t>
  </si>
  <si>
    <t>Discipline  obligatorii</t>
  </si>
  <si>
    <t>Tipul disciplinei</t>
  </si>
  <si>
    <t>SEMESTRUL I</t>
  </si>
  <si>
    <t>SEMESTRUL II</t>
  </si>
  <si>
    <t>Tip oră</t>
  </si>
  <si>
    <t>Forma de verificare</t>
  </si>
  <si>
    <t>Număr de credite</t>
  </si>
  <si>
    <t>c.t</t>
  </si>
  <si>
    <t>l.p</t>
  </si>
  <si>
    <t>sem</t>
  </si>
  <si>
    <t>l/p</t>
  </si>
  <si>
    <t>fundamentală</t>
  </si>
  <si>
    <t>examen</t>
  </si>
  <si>
    <t>domeniu</t>
  </si>
  <si>
    <t>Antropologie</t>
  </si>
  <si>
    <t>Filosofie</t>
  </si>
  <si>
    <t>complementară</t>
  </si>
  <si>
    <t>colocviu</t>
  </si>
  <si>
    <t>Teorii sociologice clasice</t>
  </si>
  <si>
    <t>specialitate</t>
  </si>
  <si>
    <t>Introducere in marketing</t>
  </si>
  <si>
    <t>Practică*</t>
  </si>
  <si>
    <t>30 ECTS</t>
  </si>
  <si>
    <t>Total ore obligatorii/saptamana</t>
  </si>
  <si>
    <t>Total ore/an :692</t>
  </si>
  <si>
    <t>Total ore activități practice: 370</t>
  </si>
  <si>
    <t>Limbă străină</t>
  </si>
  <si>
    <t>Educaţie fizică</t>
  </si>
  <si>
    <t>Admis/respins</t>
  </si>
  <si>
    <t>10ECTS</t>
  </si>
  <si>
    <t>Discipline facultative</t>
  </si>
  <si>
    <t xml:space="preserve">RECTOR, </t>
  </si>
  <si>
    <t xml:space="preserve">         DECAN, </t>
  </si>
  <si>
    <t>Prof. univ.dr. Marian Preda</t>
  </si>
  <si>
    <t xml:space="preserve">     Prof. univ.dr. Gabriel  Jderu</t>
  </si>
  <si>
    <t>Teorii sociologice contemporane</t>
  </si>
  <si>
    <t>Sociologia corpului</t>
  </si>
  <si>
    <t>Demografie</t>
  </si>
  <si>
    <t>Elemente de drept</t>
  </si>
  <si>
    <t>Metodologia cercetării  sociologice</t>
  </si>
  <si>
    <t>Examenul de finalizarea studiilor de licență</t>
  </si>
  <si>
    <t>Explicaţia sociologică</t>
  </si>
  <si>
    <t>Sociologia organizaţiilor</t>
  </si>
  <si>
    <t>Introducere în Managementul Resurselor umane</t>
  </si>
  <si>
    <t>Comportament organizaţional</t>
  </si>
  <si>
    <t>Noţiuni introductive de legislaţie a muncii</t>
  </si>
  <si>
    <t>Comunicare în organizaţii</t>
  </si>
  <si>
    <t>Metode de cercetare în Resurse umane</t>
  </si>
  <si>
    <t>Conflict, negociere şi tehnici decizionale</t>
  </si>
  <si>
    <t>Resurse Umane în contextul globalizării (firme  multinaţionale)</t>
  </si>
  <si>
    <t>Microeconomie</t>
  </si>
  <si>
    <t>Politici europene în domeniul formării şi dezvoltării profesionale</t>
  </si>
  <si>
    <t>Opţional I</t>
  </si>
  <si>
    <t>Opţional II</t>
  </si>
  <si>
    <t xml:space="preserve">Opţional III </t>
  </si>
  <si>
    <t>Opţional IV</t>
  </si>
  <si>
    <t xml:space="preserve">Practică* </t>
  </si>
  <si>
    <t>Sociologia familiei</t>
  </si>
  <si>
    <t>Politici sociale</t>
  </si>
  <si>
    <t>Sociologia devianţei</t>
  </si>
  <si>
    <t>Opinie publică şi comunicare</t>
  </si>
  <si>
    <t>Sociologie politică</t>
  </si>
  <si>
    <t>Introducere în managementul resurselor umane</t>
  </si>
  <si>
    <t>Marketing</t>
  </si>
  <si>
    <t>Metode  de cercetare</t>
  </si>
  <si>
    <t xml:space="preserve">Opţional I </t>
  </si>
  <si>
    <t>Opţional III</t>
  </si>
  <si>
    <t>Opţional V</t>
  </si>
  <si>
    <t>Sondaje de opinie</t>
  </si>
  <si>
    <t>Influenţă socială</t>
  </si>
  <si>
    <t>Teorii ale comunicării</t>
  </si>
  <si>
    <t>Sociologia instituţiilor totale</t>
  </si>
  <si>
    <t>Sociologia victimei</t>
  </si>
  <si>
    <t xml:space="preserve">Sociologia dreptului </t>
  </si>
  <si>
    <t>Medierea conflictelor familiale şi penale</t>
  </si>
  <si>
    <t>DOMENIUL: ASISTENȚĂ SOCIALĂ</t>
  </si>
  <si>
    <t>Introducere în asistenţa socială</t>
  </si>
  <si>
    <t>Psihologie în asistenţa socială</t>
  </si>
  <si>
    <t>Limbă străină în științe sociale</t>
  </si>
  <si>
    <t>Asistenţa socială a familiei</t>
  </si>
  <si>
    <t>Legislaţie în asistenţa socială</t>
  </si>
  <si>
    <t>Practică de specialitate</t>
  </si>
  <si>
    <t>Practică compactă de specialitate (60 ore/iunie-iulie)</t>
  </si>
  <si>
    <t xml:space="preserve">    Conf. univ.dr. Adrian Nicolae Dan</t>
  </si>
  <si>
    <t>Management de caz</t>
  </si>
  <si>
    <t>Introducere în politici sociale</t>
  </si>
  <si>
    <t>Dezvoltare umană</t>
  </si>
  <si>
    <t>Consiliere în asistenţă socială</t>
  </si>
  <si>
    <t>Metodologia cercetării în asistenţa socială</t>
  </si>
  <si>
    <t>Directia de studii: Consiliere și asistență socială clinică</t>
  </si>
  <si>
    <t>Consiliere individuală şi de grup</t>
  </si>
  <si>
    <t>Introducere în psihoterapie</t>
  </si>
  <si>
    <t xml:space="preserve">Consilierea persoanelor cu boli cronice </t>
  </si>
  <si>
    <t>Consiliere şi terapii familiale</t>
  </si>
  <si>
    <t>Opţional 1</t>
  </si>
  <si>
    <t>Opţional 2</t>
  </si>
  <si>
    <t>Opţional 3</t>
  </si>
  <si>
    <t>Opţional 4</t>
  </si>
  <si>
    <t>Opţional 5</t>
  </si>
  <si>
    <t>Directia de studii: Probațiune și protecția victimei</t>
  </si>
  <si>
    <t>Directia de studii: Devianță și criminalitate</t>
  </si>
  <si>
    <t>Directia de studii: Asistența socială a grupurilor de risc</t>
  </si>
  <si>
    <t>Asistenţa socială a persoanelor cu risc epidemiologic ridicat</t>
  </si>
  <si>
    <t xml:space="preserve">Comportament organizaţional Organizational Behaviour </t>
  </si>
  <si>
    <t xml:space="preserve">Managementul resurselor umane The Management of Human Resources </t>
  </si>
  <si>
    <t>Practică*/Practice</t>
  </si>
  <si>
    <t>Guest Lecturer II</t>
  </si>
  <si>
    <t>Guest Lecturer I</t>
  </si>
  <si>
    <t xml:space="preserve">Filosofie(Filosofie socială/Epistemologie)
Philosophy [Social Philosophy/Epistemology)
</t>
  </si>
  <si>
    <t xml:space="preserve">Teorii sociologice clasice
Classical sociological theories 
</t>
  </si>
  <si>
    <t xml:space="preserve">Practică*/Practice </t>
  </si>
  <si>
    <t xml:space="preserve">Teorii sociologice contemporane
Contemporary sociological theories 
</t>
  </si>
  <si>
    <t>FORMA DE ÎNVĂȚĂMÂNT  la distanță</t>
  </si>
  <si>
    <t>Total</t>
  </si>
  <si>
    <t>Total ore curs: 280</t>
  </si>
  <si>
    <t>Total ore activități practice: 356</t>
  </si>
  <si>
    <t>Total ore/an : 636</t>
  </si>
  <si>
    <t>Total ore/an : 692</t>
  </si>
  <si>
    <t>Total ore curs: 336</t>
  </si>
  <si>
    <t>DISCIPLINE OBLIGATORII PENTRU SPECIALIZAREA RESURSE UMANE</t>
  </si>
  <si>
    <t>DISCIPLINE REPREZENTATIVE PENTRU DIRECȚIILE DE STUDII (OBLIGATORII PENTRU SPECIALIZAREA RESURSE UMANE)</t>
  </si>
  <si>
    <t>Total ore curs: 266</t>
  </si>
  <si>
    <t>10 ECTS</t>
  </si>
  <si>
    <t>DISCIPLINE REPREZENTATIVE PENTRU DIRECȚIILE DE STUDII (OBLIGATORII PENTRU SPECIALIZAREA SOCIOLOGIE)</t>
  </si>
  <si>
    <t>Total ore/an :678</t>
  </si>
  <si>
    <t>Total ore curs: 294</t>
  </si>
  <si>
    <t>DISCIPLINE OBLIGATORII PENTRU SPECIALIZAREA MANAGEMENT, ORGANIZAȚII ȘI MARKETING</t>
  </si>
  <si>
    <t>DISCIPLINE OBLIGATORII PENTRU SPECIALIZAREA OPINIE PUBLICĂ ȘI COMUNICARE</t>
  </si>
  <si>
    <t>DISCIPLINE OBLIGATORII PENTRU SPECIALIZAREA DEVIANȚĂ ȘI CRIMINALITATE</t>
  </si>
  <si>
    <t>Total ore/an :556</t>
  </si>
  <si>
    <t>Total ore curs: 248</t>
  </si>
  <si>
    <t>Total ore activități practice: 308</t>
  </si>
  <si>
    <t xml:space="preserve"> Informatică, statistică socială şi analiza datelor</t>
  </si>
  <si>
    <t xml:space="preserve"> Metode şi tehnici de asistenţă sociala la nivel de grup si comunitate</t>
  </si>
  <si>
    <t>Asistenţa socială bazată pe evidențe</t>
  </si>
  <si>
    <t>Teorii clasice și moderne în asistenţa socială</t>
  </si>
  <si>
    <t>Comportament și mediu social</t>
  </si>
  <si>
    <t xml:space="preserve"> Metode și tehnici de asistență socială la nivel individual</t>
  </si>
  <si>
    <t>Comunicare si relaţii interpersonale în asistența socială</t>
  </si>
  <si>
    <t>Psihopatologie în asistența socială</t>
  </si>
  <si>
    <t>Managementul proiectelor de asistență socială</t>
  </si>
  <si>
    <t>Asistență socială și consiliere în școală</t>
  </si>
  <si>
    <t xml:space="preserve">Introducere în probațiune </t>
  </si>
  <si>
    <t>Drepturile omului și diversitate culturală</t>
  </si>
  <si>
    <t>Total ore curs: 238</t>
  </si>
  <si>
    <t>Curs opţional V</t>
  </si>
  <si>
    <t>Total ore/an : 650</t>
  </si>
  <si>
    <t>Total ore curs: 308</t>
  </si>
  <si>
    <t>Total ore/an :734</t>
  </si>
  <si>
    <t>Total ore activități practice: 398</t>
  </si>
  <si>
    <t xml:space="preserve">Total ore curs:248 </t>
  </si>
  <si>
    <t>Total ore curs:248</t>
  </si>
  <si>
    <t>Etică și valori în asistenţa socială</t>
  </si>
  <si>
    <t>Total ore/an :624</t>
  </si>
  <si>
    <t>ANUL I -2024-2025- PLAN   DE   ÎNVĂŢĂMÂNT</t>
  </si>
  <si>
    <t>ANUL II -2025-2026- PLAN   DE   ÎNVĂŢĂMÂNT</t>
  </si>
  <si>
    <t>ANUL III -2026-2027- PLAN   DE   ÎNVĂŢĂMÂNT</t>
  </si>
  <si>
    <t>Practică compactă de specialitate (50 ore/iunie-iulie)</t>
  </si>
  <si>
    <t>Total ore/an :616</t>
  </si>
  <si>
    <t>Total ore activități practice: 350</t>
  </si>
  <si>
    <t>Total ore activități practice: 318</t>
  </si>
  <si>
    <t xml:space="preserve">     Prof. univ.dr. Liviu Chelcea</t>
  </si>
  <si>
    <t>Total ore activități practice: 330</t>
  </si>
  <si>
    <t>PROMOȚIA: 2024 - 2027</t>
  </si>
  <si>
    <t>Tip predare</t>
  </si>
  <si>
    <t>Psihologie Socială</t>
  </si>
  <si>
    <t>Informatică (structuri de date)</t>
  </si>
  <si>
    <t>Scriere academică</t>
  </si>
  <si>
    <t>Limba Engleză</t>
  </si>
  <si>
    <t>Statistică</t>
  </si>
  <si>
    <t>Istorie socială</t>
  </si>
  <si>
    <t>față în față</t>
  </si>
  <si>
    <t>Introducere în sociologie</t>
  </si>
  <si>
    <t>Introducere în management</t>
  </si>
  <si>
    <t>Administraţie publică</t>
  </si>
  <si>
    <t>Cercetare în vederea elaborării  lucrării de licenţă</t>
  </si>
  <si>
    <t>Total ore obligatorii/saptamână:</t>
  </si>
  <si>
    <t>FORMA DE ÎNVĂȚĂMÂNT  cu frecvență</t>
  </si>
  <si>
    <t>Etică si integritate academică</t>
  </si>
  <si>
    <t>Psihologie Socială                     Social Psychology</t>
  </si>
  <si>
    <t>Introducere în sociologie Introduction to Sociology</t>
  </si>
  <si>
    <t>Introducere în Antropologie Introduction to Antropology</t>
  </si>
  <si>
    <t xml:space="preserve">Informatică (structuri de date)
Informatics and Data Analysis [Excel, Word, Open Office, Article Databases, Data Cleaning, Figures, Metadata] 
</t>
  </si>
  <si>
    <t xml:space="preserve">Metode de cercetare sociologică Methods of Sociological Research I [Qualitative] </t>
  </si>
  <si>
    <t xml:space="preserve">Statistică I (Descriptiva)
Statistics I [Descriptive] 
</t>
  </si>
  <si>
    <t xml:space="preserve">Introducere în management
Introduction to Management 
</t>
  </si>
  <si>
    <t xml:space="preserve">Administrație publică și societate Public administration and Society </t>
  </si>
  <si>
    <t>Total ore obligatorii/săptămână</t>
  </si>
  <si>
    <r>
      <t xml:space="preserve">       DIRECTOR DE DEPARTAMENT</t>
    </r>
    <r>
      <rPr>
        <sz val="10"/>
        <rFont val="Arial"/>
        <family val="2"/>
      </rPr>
      <t>,</t>
    </r>
  </si>
  <si>
    <t>Introducere în pachetul statistic pentru științe sociale (SPSS)</t>
  </si>
  <si>
    <t>Introducere în marketing</t>
  </si>
  <si>
    <t>Nr.crt.</t>
  </si>
  <si>
    <t>Nr. crt.</t>
  </si>
  <si>
    <r>
      <t xml:space="preserve">Laborator: </t>
    </r>
    <r>
      <rPr>
        <i/>
        <sz val="10"/>
        <rFont val="Arial"/>
        <family val="2"/>
      </rPr>
      <t>coaching</t>
    </r>
    <r>
      <rPr>
        <sz val="10"/>
        <rFont val="Arial"/>
        <family val="2"/>
      </rPr>
      <t xml:space="preserve"> şi mentorat în practica asistenţei sociale</t>
    </r>
  </si>
  <si>
    <t>Sociologie în asistenţa socială</t>
  </si>
  <si>
    <r>
      <t xml:space="preserve">Laborator: </t>
    </r>
    <r>
      <rPr>
        <i/>
        <sz val="10"/>
        <rFont val="Arial"/>
        <family val="2"/>
      </rPr>
      <t>coaching</t>
    </r>
    <r>
      <rPr>
        <sz val="10"/>
        <rFont val="Arial"/>
        <family val="2"/>
      </rPr>
      <t xml:space="preserve"> şi mentorat în practica asistenței sociale</t>
    </r>
  </si>
  <si>
    <t>Total ore obligatorii/săptamană</t>
  </si>
  <si>
    <t>Laborator: coaching şi mentorat în practica asisenței sociale</t>
  </si>
  <si>
    <t>Laborator: coaching şi mentorat în practica asistenței sociale</t>
  </si>
  <si>
    <t>Asistenţa socială  a persoanelor cu pierderi, traume şi suferinţe</t>
  </si>
  <si>
    <t>Asistenta socială a șomerilor</t>
  </si>
  <si>
    <t>Managementul voluntariatului şi responsabilitate socială corporatistă</t>
  </si>
  <si>
    <t>Metode și tehnici de cercetare sociologică</t>
  </si>
  <si>
    <t>Total ore obligatorii/saptamână</t>
  </si>
  <si>
    <t>Etică și integritate academică</t>
  </si>
  <si>
    <t xml:space="preserve">Introducere în marketing
Introduction to marketing 
</t>
  </si>
  <si>
    <t xml:space="preserve">Scriere academică
Academic writing 
</t>
  </si>
  <si>
    <t xml:space="preserve">Metode de cercetare sociologică (cantitativ)
Methods of Sociological Research I [Quantitative] 
</t>
  </si>
  <si>
    <t xml:space="preserve">Statistică II (inferentiala) Statistics II [Inferential] </t>
  </si>
  <si>
    <t xml:space="preserve">Metodologia sociologică și cercetare științifică
Sociological methodology and Scientific Research 
</t>
  </si>
  <si>
    <t xml:space="preserve">Sociologia mediului       Environmental Sociology </t>
  </si>
  <si>
    <t xml:space="preserve">Rețele sociale                        Social Networks </t>
  </si>
  <si>
    <t xml:space="preserve">Sociologie politică               Political Sociology </t>
  </si>
  <si>
    <t>Sociologia vieții cotidiene    Sociology of Everyday Life</t>
  </si>
  <si>
    <t>UNIVERSITATEA DIN BUCUREȘTI</t>
  </si>
  <si>
    <t>PROGRAMUL DE STUDII UNIVERSITARE DE LICENȚĂ: Sociologie în lb. engleză</t>
  </si>
  <si>
    <t xml:space="preserve">Cultură materială                 Material Culture </t>
  </si>
  <si>
    <t xml:space="preserve">Stratificare socială și mobilitate  Social Stratification and Mobility </t>
  </si>
  <si>
    <t>Sociologie urbană                   Urban  Sociology</t>
  </si>
  <si>
    <t>Cercetare în vederea elaborării  lucrării de licenţă/ Research in order to write the Bachelor’s Thesis</t>
  </si>
  <si>
    <t>Total ore obligatorii/saptămână</t>
  </si>
  <si>
    <t>FACULTATEA DE SOCIOLOGIE ȘI ASISTENŢÃ SOCIALÃ</t>
  </si>
  <si>
    <t>PROGRAMUL DE STUDII UNIVERSITARE DE LICENȚĂ: SOCIOLOGIE în lb. Engleză</t>
  </si>
  <si>
    <t>PROGRAMUL DE STUDII UNIVERSITARE DE LICENȚĂ: RESURSE UMANE</t>
  </si>
  <si>
    <t>PROGRAMUL DE STUDII UNIVERSITARE DE LICENȚĂ: SOCIOLOGIE</t>
  </si>
  <si>
    <t>Directia de studii: Management, organizații și marketing</t>
  </si>
  <si>
    <t xml:space="preserve">Cercetare în vederea elaborării  lucrării de licenţă </t>
  </si>
  <si>
    <t>Directia de studii: Opinie publică și comunicare</t>
  </si>
  <si>
    <t>PROGRAMUL DE STUDII UNIVERSITARE DE LICENȚĂ: ASISTENȚĂ SOCIALĂ</t>
  </si>
  <si>
    <t>Metode și tehnici de asistență socială la nivel individual</t>
  </si>
  <si>
    <t>Criminologie aplicată în asistența socială</t>
  </si>
  <si>
    <t xml:space="preserve">Asistenţa socială  a delincvenţilor </t>
  </si>
  <si>
    <t>Victimologie și asistența socială a victimei</t>
  </si>
  <si>
    <t>Asistenţa socială în justiție penala</t>
  </si>
  <si>
    <t>Metode şi tehnici de asistenţă socială la nivel de grup si comunitate</t>
  </si>
  <si>
    <t>PROGRAMUL DE STUDII UNIVERSITARE DE LICENȚĂ: ANTROPOLOGIE</t>
  </si>
  <si>
    <t>Text și cercetare etnografică</t>
  </si>
  <si>
    <t>Antropologie clasică</t>
  </si>
  <si>
    <t>Antropologie urbană</t>
  </si>
  <si>
    <t>Antropologie contemporană</t>
  </si>
  <si>
    <t>Antropologie economică</t>
  </si>
  <si>
    <t>Curs opțional I</t>
  </si>
  <si>
    <t>Curs opțional  II</t>
  </si>
  <si>
    <t>Curs opțional III</t>
  </si>
  <si>
    <t>Antropologia știintei și tehnologiei</t>
  </si>
  <si>
    <t>Antropologie politică</t>
  </si>
  <si>
    <t>Fotografia, documentarul și filmul antropologic: Metode vizuale în științele sociale</t>
  </si>
  <si>
    <t>Curs opțional IV</t>
  </si>
  <si>
    <t>Cercetare in vederea elaborării de licență</t>
  </si>
  <si>
    <r>
      <t xml:space="preserve">       DIRECTOR DE DEPARTAMENT</t>
    </r>
    <r>
      <rPr>
        <sz val="10"/>
        <color theme="1"/>
        <rFont val="Arial"/>
        <family val="2"/>
      </rPr>
      <t>,</t>
    </r>
  </si>
  <si>
    <t xml:space="preserve">                              Prof. univ.dr. Marian Preda</t>
  </si>
  <si>
    <t xml:space="preserve">            Prof. univ.dr. Liviu Chelcea</t>
  </si>
  <si>
    <t xml:space="preserve">                                    Prof. univ.dr. Marian Preda</t>
  </si>
  <si>
    <t xml:space="preserve">                               Prof. univ.dr. Marian Preda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</si>
</sst>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1" fillId="0" borderId="0" xfId="0" applyFont="1"/>
    <xf numFmtId="2" fontId="1" fillId="0" borderId="0" xfId="0" applyNumberFormat="1" applyFont="1"/>
    <xf numFmtId="0" fontId="3" fillId="0" borderId="0" xfId="0" applyFont="1"/>
    <xf numFmtId="0" fontId="1" fillId="0" borderId="4" xfId="0" applyFont="1" applyBorder="1"/>
    <xf numFmtId="1" fontId="1" fillId="0" borderId="0" xfId="0" applyNumberFormat="1" applyFo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4" fillId="2" borderId="0" xfId="0" applyFont="1" applyFill="1"/>
    <xf numFmtId="0" fontId="0" fillId="0" borderId="0" xfId="0"/>
    <xf numFmtId="0" fontId="5" fillId="2" borderId="0" xfId="0" applyFont="1" applyFill="1" applyAlignment="1">
      <alignment horizontal="justify" vertical="center" wrapText="1"/>
    </xf>
    <xf numFmtId="0" fontId="0" fillId="0" borderId="0" xfId="0"/>
    <xf numFmtId="0" fontId="5" fillId="2" borderId="21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5" fillId="2" borderId="9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9" fillId="0" borderId="0" xfId="0" applyFont="1"/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7" xfId="0" applyFont="1" applyBorder="1"/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1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2" borderId="2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/>
    <xf numFmtId="0" fontId="7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1" xfId="0" applyFont="1" applyFill="1" applyBorder="1"/>
    <xf numFmtId="0" fontId="5" fillId="2" borderId="27" xfId="0" applyFont="1" applyFill="1" applyBorder="1"/>
    <xf numFmtId="0" fontId="7" fillId="2" borderId="21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justify" vertical="top" wrapText="1"/>
    </xf>
    <xf numFmtId="0" fontId="5" fillId="2" borderId="21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wrapText="1"/>
    </xf>
    <xf numFmtId="0" fontId="9" fillId="0" borderId="0" xfId="0" applyFont="1"/>
    <xf numFmtId="0" fontId="7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/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/>
    <xf numFmtId="0" fontId="9" fillId="2" borderId="0" xfId="0" applyFont="1" applyFill="1"/>
    <xf numFmtId="0" fontId="9" fillId="0" borderId="2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/>
    <xf numFmtId="2" fontId="9" fillId="0" borderId="0" xfId="0" applyNumberFormat="1" applyFont="1"/>
    <xf numFmtId="0" fontId="12" fillId="0" borderId="0" xfId="0" applyFont="1"/>
    <xf numFmtId="0" fontId="9" fillId="0" borderId="3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38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7" fillId="0" borderId="21" xfId="0" applyFont="1" applyBorder="1" applyAlignment="1">
      <alignment wrapText="1"/>
    </xf>
    <xf numFmtId="0" fontId="5" fillId="0" borderId="2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/>
    <xf numFmtId="0" fontId="5" fillId="2" borderId="40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5" fillId="2" borderId="4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/>
    <xf numFmtId="0" fontId="9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0" borderId="3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0" borderId="0" xfId="0" applyFont="1"/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7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6" fillId="2" borderId="17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108"/>
  <sheetViews>
    <sheetView view="pageBreakPreview" topLeftCell="A70" zoomScale="80" zoomScaleNormal="100" zoomScaleSheetLayoutView="80" workbookViewId="0">
      <selection activeCell="A39" sqref="A39:C39"/>
    </sheetView>
  </sheetViews>
  <sheetFormatPr defaultColWidth="9.140625" defaultRowHeight="20.100000000000001" customHeight="1" x14ac:dyDescent="0.2"/>
  <cols>
    <col min="1" max="1" width="7.85546875" style="133" customWidth="1"/>
    <col min="2" max="2" width="37.28515625" style="133" customWidth="1"/>
    <col min="3" max="3" width="16.5703125" style="133" customWidth="1"/>
    <col min="4" max="4" width="9.140625" style="133" customWidth="1"/>
    <col min="5" max="5" width="9.140625" style="133"/>
    <col min="6" max="6" width="8.7109375" style="133" customWidth="1"/>
    <col min="7" max="7" width="13.85546875" style="133" customWidth="1"/>
    <col min="8" max="8" width="12.5703125" style="133" customWidth="1"/>
    <col min="9" max="9" width="15.42578125" style="133" customWidth="1"/>
    <col min="10" max="12" width="9.140625" style="133"/>
    <col min="13" max="13" width="15.140625" style="133" customWidth="1"/>
    <col min="14" max="14" width="13.85546875" style="133" customWidth="1"/>
    <col min="15" max="15" width="12.85546875" style="133" customWidth="1"/>
    <col min="16" max="16" width="12.42578125" style="133" hidden="1" customWidth="1"/>
    <col min="17" max="32" width="9.140625" style="133" hidden="1" customWidth="1"/>
    <col min="33" max="33" width="3.28515625" style="133" customWidth="1"/>
    <col min="34" max="16384" width="9.140625" style="133"/>
  </cols>
  <sheetData>
    <row r="1" spans="1:26" ht="12.75" x14ac:dyDescent="0.2">
      <c r="A1" s="220" t="s">
        <v>217</v>
      </c>
      <c r="B1" s="220"/>
      <c r="C1" s="220"/>
      <c r="D1" s="220"/>
      <c r="E1" s="220"/>
      <c r="F1" s="220"/>
      <c r="G1" s="220"/>
      <c r="H1" s="220"/>
      <c r="I1" s="122"/>
      <c r="J1" s="122"/>
    </row>
    <row r="2" spans="1:26" ht="12.75" x14ac:dyDescent="0.2">
      <c r="A2" s="220" t="s">
        <v>224</v>
      </c>
      <c r="B2" s="220"/>
      <c r="C2" s="220"/>
      <c r="D2" s="220"/>
      <c r="E2" s="220"/>
      <c r="F2" s="220"/>
      <c r="G2" s="220"/>
      <c r="H2" s="220"/>
      <c r="I2" s="122"/>
      <c r="J2" s="122"/>
    </row>
    <row r="3" spans="1:26" ht="12.75" x14ac:dyDescent="0.2">
      <c r="A3" s="220" t="s">
        <v>0</v>
      </c>
      <c r="B3" s="220"/>
      <c r="C3" s="220"/>
      <c r="D3" s="220"/>
      <c r="E3" s="220"/>
      <c r="F3" s="220"/>
      <c r="G3" s="220"/>
      <c r="H3" s="220"/>
      <c r="I3" s="122"/>
      <c r="J3" s="122"/>
    </row>
    <row r="4" spans="1:26" ht="20.100000000000001" customHeight="1" x14ac:dyDescent="0.2">
      <c r="A4" s="220" t="s">
        <v>238</v>
      </c>
      <c r="B4" s="220"/>
      <c r="C4" s="220"/>
      <c r="D4" s="220"/>
      <c r="E4" s="220"/>
      <c r="F4" s="220"/>
      <c r="G4" s="220"/>
      <c r="H4" s="220"/>
      <c r="I4" s="122"/>
    </row>
    <row r="5" spans="1:26" ht="20.100000000000001" customHeight="1" x14ac:dyDescent="0.2">
      <c r="A5" s="220" t="s">
        <v>1</v>
      </c>
      <c r="B5" s="220"/>
      <c r="C5" s="220"/>
      <c r="D5" s="220"/>
      <c r="E5" s="220"/>
      <c r="F5" s="220"/>
      <c r="G5" s="220"/>
      <c r="H5" s="220"/>
      <c r="I5" s="122"/>
    </row>
    <row r="6" spans="1:26" ht="12.75" x14ac:dyDescent="0.2">
      <c r="A6" s="220" t="s">
        <v>180</v>
      </c>
      <c r="B6" s="220"/>
      <c r="C6" s="220"/>
      <c r="D6" s="220"/>
      <c r="E6" s="220"/>
      <c r="F6" s="220"/>
      <c r="G6" s="220"/>
      <c r="H6" s="220"/>
      <c r="I6" s="122"/>
      <c r="J6" s="122"/>
    </row>
    <row r="7" spans="1:26" ht="12.75" x14ac:dyDescent="0.2">
      <c r="A7" s="220" t="s">
        <v>166</v>
      </c>
      <c r="B7" s="220"/>
      <c r="C7" s="220"/>
      <c r="D7" s="122"/>
      <c r="E7" s="122"/>
      <c r="F7" s="122"/>
      <c r="G7" s="122"/>
      <c r="H7" s="122"/>
      <c r="I7" s="122"/>
      <c r="J7" s="122"/>
    </row>
    <row r="8" spans="1:26" ht="20.25" customHeight="1" thickBot="1" x14ac:dyDescent="0.25">
      <c r="A8" s="245" t="s">
        <v>157</v>
      </c>
      <c r="B8" s="245"/>
      <c r="C8" s="245"/>
      <c r="D8" s="245"/>
      <c r="E8" s="245"/>
      <c r="F8" s="245"/>
      <c r="G8" s="245"/>
      <c r="H8" s="245"/>
      <c r="I8" s="128"/>
      <c r="J8" s="128"/>
      <c r="K8" s="64"/>
      <c r="L8" s="64"/>
      <c r="M8" s="64"/>
      <c r="N8" s="64"/>
      <c r="O8" s="64"/>
      <c r="P8" s="64"/>
    </row>
    <row r="9" spans="1:26" ht="20.100000000000001" customHeight="1" x14ac:dyDescent="0.2">
      <c r="A9" s="247" t="s">
        <v>195</v>
      </c>
      <c r="B9" s="237" t="s">
        <v>3</v>
      </c>
      <c r="C9" s="237" t="s">
        <v>4</v>
      </c>
      <c r="D9" s="223" t="s">
        <v>5</v>
      </c>
      <c r="E9" s="223"/>
      <c r="F9" s="223"/>
      <c r="G9" s="223"/>
      <c r="H9" s="223"/>
      <c r="I9" s="224"/>
      <c r="J9" s="223" t="s">
        <v>6</v>
      </c>
      <c r="K9" s="223"/>
      <c r="L9" s="223"/>
      <c r="M9" s="223"/>
      <c r="N9" s="223"/>
      <c r="O9" s="226"/>
    </row>
    <row r="10" spans="1:26" ht="20.100000000000001" customHeight="1" x14ac:dyDescent="0.2">
      <c r="A10" s="248"/>
      <c r="B10" s="238"/>
      <c r="C10" s="238"/>
      <c r="D10" s="221" t="s">
        <v>7</v>
      </c>
      <c r="E10" s="221"/>
      <c r="F10" s="221"/>
      <c r="G10" s="221" t="s">
        <v>8</v>
      </c>
      <c r="H10" s="221" t="s">
        <v>9</v>
      </c>
      <c r="I10" s="221" t="s">
        <v>167</v>
      </c>
      <c r="J10" s="221" t="s">
        <v>7</v>
      </c>
      <c r="K10" s="221"/>
      <c r="L10" s="221"/>
      <c r="M10" s="221" t="s">
        <v>8</v>
      </c>
      <c r="N10" s="221" t="s">
        <v>9</v>
      </c>
      <c r="O10" s="227" t="s">
        <v>167</v>
      </c>
    </row>
    <row r="11" spans="1:26" ht="20.100000000000001" customHeight="1" thickBot="1" x14ac:dyDescent="0.25">
      <c r="A11" s="249"/>
      <c r="B11" s="239"/>
      <c r="C11" s="239"/>
      <c r="D11" s="144" t="s">
        <v>10</v>
      </c>
      <c r="E11" s="144" t="s">
        <v>11</v>
      </c>
      <c r="F11" s="144" t="s">
        <v>12</v>
      </c>
      <c r="G11" s="240"/>
      <c r="H11" s="240"/>
      <c r="I11" s="222"/>
      <c r="J11" s="144" t="s">
        <v>10</v>
      </c>
      <c r="K11" s="144" t="s">
        <v>13</v>
      </c>
      <c r="L11" s="144" t="s">
        <v>12</v>
      </c>
      <c r="M11" s="240"/>
      <c r="N11" s="240"/>
      <c r="O11" s="228"/>
    </row>
    <row r="12" spans="1:26" ht="20.100000000000001" customHeight="1" x14ac:dyDescent="0.2">
      <c r="A12" s="167">
        <v>1</v>
      </c>
      <c r="B12" s="168" t="s">
        <v>175</v>
      </c>
      <c r="C12" s="215" t="s">
        <v>14</v>
      </c>
      <c r="D12" s="162">
        <v>2</v>
      </c>
      <c r="E12" s="162"/>
      <c r="F12" s="162">
        <v>2</v>
      </c>
      <c r="G12" s="162" t="s">
        <v>15</v>
      </c>
      <c r="H12" s="162">
        <v>5</v>
      </c>
      <c r="I12" s="114" t="s">
        <v>174</v>
      </c>
      <c r="J12" s="162"/>
      <c r="K12" s="162"/>
      <c r="L12" s="162"/>
      <c r="M12" s="162"/>
      <c r="N12" s="162"/>
      <c r="O12" s="163"/>
    </row>
    <row r="13" spans="1:26" ht="20.100000000000001" customHeight="1" x14ac:dyDescent="0.2">
      <c r="A13" s="147">
        <v>2</v>
      </c>
      <c r="B13" s="17" t="s">
        <v>168</v>
      </c>
      <c r="C13" s="41" t="s">
        <v>16</v>
      </c>
      <c r="D13" s="119">
        <v>2</v>
      </c>
      <c r="E13" s="119"/>
      <c r="F13" s="119">
        <v>2</v>
      </c>
      <c r="G13" s="119" t="s">
        <v>15</v>
      </c>
      <c r="H13" s="119">
        <v>5</v>
      </c>
      <c r="I13" s="118" t="s">
        <v>174</v>
      </c>
      <c r="J13" s="119"/>
      <c r="K13" s="119"/>
      <c r="L13" s="119"/>
      <c r="M13" s="119"/>
      <c r="N13" s="119"/>
      <c r="O13" s="148"/>
    </row>
    <row r="14" spans="1:26" ht="20.100000000000001" customHeight="1" x14ac:dyDescent="0.2">
      <c r="A14" s="147">
        <v>3</v>
      </c>
      <c r="B14" s="27" t="s">
        <v>17</v>
      </c>
      <c r="C14" s="41" t="s">
        <v>16</v>
      </c>
      <c r="D14" s="119">
        <v>2</v>
      </c>
      <c r="E14" s="119"/>
      <c r="F14" s="119">
        <v>2</v>
      </c>
      <c r="G14" s="119" t="s">
        <v>15</v>
      </c>
      <c r="H14" s="119">
        <v>5</v>
      </c>
      <c r="I14" s="118" t="s">
        <v>174</v>
      </c>
      <c r="J14" s="119"/>
      <c r="K14" s="119"/>
      <c r="L14" s="119"/>
      <c r="M14" s="119"/>
      <c r="N14" s="119"/>
      <c r="O14" s="148"/>
    </row>
    <row r="15" spans="1:26" ht="20.100000000000001" customHeight="1" x14ac:dyDescent="0.2">
      <c r="A15" s="147">
        <v>4</v>
      </c>
      <c r="B15" s="27" t="s">
        <v>18</v>
      </c>
      <c r="C15" s="41" t="s">
        <v>19</v>
      </c>
      <c r="D15" s="119">
        <v>1</v>
      </c>
      <c r="E15" s="119"/>
      <c r="F15" s="119">
        <v>1</v>
      </c>
      <c r="G15" s="119" t="s">
        <v>15</v>
      </c>
      <c r="H15" s="119">
        <v>5</v>
      </c>
      <c r="I15" s="118" t="s">
        <v>174</v>
      </c>
      <c r="J15" s="119"/>
      <c r="K15" s="119"/>
      <c r="L15" s="119"/>
      <c r="M15" s="119"/>
      <c r="N15" s="119"/>
      <c r="O15" s="148"/>
      <c r="S15" s="133">
        <v>20</v>
      </c>
      <c r="T15" s="133">
        <v>23</v>
      </c>
      <c r="V15" s="133">
        <v>40</v>
      </c>
      <c r="W15" s="133">
        <v>14</v>
      </c>
      <c r="X15" s="133">
        <f>V15*W15</f>
        <v>560</v>
      </c>
      <c r="Y15" s="133">
        <v>90</v>
      </c>
      <c r="Z15" s="133">
        <f>SUM(X15:Y15)</f>
        <v>650</v>
      </c>
    </row>
    <row r="16" spans="1:26" ht="20.100000000000001" customHeight="1" x14ac:dyDescent="0.2">
      <c r="A16" s="147">
        <v>5</v>
      </c>
      <c r="B16" s="17" t="s">
        <v>169</v>
      </c>
      <c r="C16" s="41" t="s">
        <v>19</v>
      </c>
      <c r="D16" s="119">
        <v>1</v>
      </c>
      <c r="E16" s="119"/>
      <c r="F16" s="119">
        <v>1</v>
      </c>
      <c r="G16" s="119" t="s">
        <v>20</v>
      </c>
      <c r="H16" s="119">
        <v>3</v>
      </c>
      <c r="I16" s="118" t="s">
        <v>174</v>
      </c>
      <c r="J16" s="119"/>
      <c r="K16" s="119"/>
      <c r="L16" s="119"/>
      <c r="M16" s="119"/>
      <c r="N16" s="119"/>
      <c r="O16" s="148"/>
    </row>
    <row r="17" spans="1:22" s="151" customFormat="1" ht="25.5" customHeight="1" x14ac:dyDescent="0.2">
      <c r="A17" s="149">
        <v>6</v>
      </c>
      <c r="B17" s="125" t="s">
        <v>170</v>
      </c>
      <c r="C17" s="216" t="s">
        <v>19</v>
      </c>
      <c r="D17" s="118">
        <v>2</v>
      </c>
      <c r="E17" s="118"/>
      <c r="F17" s="118">
        <v>0</v>
      </c>
      <c r="G17" s="118" t="s">
        <v>20</v>
      </c>
      <c r="H17" s="118">
        <v>3</v>
      </c>
      <c r="I17" s="118" t="s">
        <v>174</v>
      </c>
      <c r="J17" s="118"/>
      <c r="K17" s="118"/>
      <c r="L17" s="118"/>
      <c r="M17" s="118"/>
      <c r="N17" s="118"/>
      <c r="O17" s="150"/>
    </row>
    <row r="18" spans="1:22" ht="20.100000000000001" customHeight="1" x14ac:dyDescent="0.2">
      <c r="A18" s="147">
        <v>7</v>
      </c>
      <c r="B18" s="27" t="s">
        <v>40</v>
      </c>
      <c r="C18" s="41" t="s">
        <v>22</v>
      </c>
      <c r="D18" s="119">
        <v>2</v>
      </c>
      <c r="E18" s="119"/>
      <c r="F18" s="119">
        <v>0</v>
      </c>
      <c r="G18" s="119" t="s">
        <v>15</v>
      </c>
      <c r="H18" s="119">
        <v>3</v>
      </c>
      <c r="I18" s="118" t="s">
        <v>174</v>
      </c>
      <c r="J18" s="119"/>
      <c r="K18" s="119"/>
      <c r="L18" s="119"/>
      <c r="M18" s="35"/>
      <c r="N18" s="35"/>
      <c r="O18" s="148"/>
      <c r="V18" s="133">
        <f>F68+K68+L68</f>
        <v>356</v>
      </c>
    </row>
    <row r="19" spans="1:22" ht="20.100000000000001" customHeight="1" x14ac:dyDescent="0.2">
      <c r="A19" s="147">
        <v>8</v>
      </c>
      <c r="B19" s="17" t="s">
        <v>171</v>
      </c>
      <c r="C19" s="41" t="s">
        <v>19</v>
      </c>
      <c r="D19" s="119">
        <v>1</v>
      </c>
      <c r="E19" s="119"/>
      <c r="F19" s="119">
        <v>1</v>
      </c>
      <c r="G19" s="119" t="s">
        <v>15</v>
      </c>
      <c r="H19" s="119">
        <v>1</v>
      </c>
      <c r="I19" s="118" t="s">
        <v>174</v>
      </c>
      <c r="J19" s="119">
        <v>1</v>
      </c>
      <c r="K19" s="119"/>
      <c r="L19" s="119">
        <v>1</v>
      </c>
      <c r="M19" s="119" t="s">
        <v>15</v>
      </c>
      <c r="N19" s="119">
        <v>1</v>
      </c>
      <c r="O19" s="145" t="s">
        <v>174</v>
      </c>
    </row>
    <row r="20" spans="1:22" ht="20.100000000000001" customHeight="1" x14ac:dyDescent="0.2">
      <c r="A20" s="147">
        <v>9</v>
      </c>
      <c r="B20" s="27" t="s">
        <v>21</v>
      </c>
      <c r="C20" s="41" t="s">
        <v>16</v>
      </c>
      <c r="D20" s="119"/>
      <c r="E20" s="119"/>
      <c r="F20" s="119"/>
      <c r="G20" s="119"/>
      <c r="H20" s="119"/>
      <c r="I20" s="119"/>
      <c r="J20" s="119">
        <v>2</v>
      </c>
      <c r="K20" s="119"/>
      <c r="L20" s="119">
        <v>2</v>
      </c>
      <c r="M20" s="119" t="s">
        <v>15</v>
      </c>
      <c r="N20" s="119">
        <v>5</v>
      </c>
      <c r="O20" s="145" t="s">
        <v>174</v>
      </c>
    </row>
    <row r="21" spans="1:22" ht="30.75" customHeight="1" x14ac:dyDescent="0.2">
      <c r="A21" s="147">
        <v>10</v>
      </c>
      <c r="B21" s="52" t="s">
        <v>205</v>
      </c>
      <c r="C21" s="41" t="s">
        <v>14</v>
      </c>
      <c r="D21" s="119"/>
      <c r="E21" s="119"/>
      <c r="F21" s="119"/>
      <c r="G21" s="119"/>
      <c r="H21" s="119"/>
      <c r="I21" s="119"/>
      <c r="J21" s="119">
        <v>2</v>
      </c>
      <c r="K21" s="119"/>
      <c r="L21" s="119">
        <v>2</v>
      </c>
      <c r="M21" s="119" t="s">
        <v>15</v>
      </c>
      <c r="N21" s="119">
        <v>5</v>
      </c>
      <c r="O21" s="145" t="s">
        <v>174</v>
      </c>
    </row>
    <row r="22" spans="1:22" ht="20.100000000000001" customHeight="1" x14ac:dyDescent="0.2">
      <c r="A22" s="147">
        <v>11</v>
      </c>
      <c r="B22" s="17" t="s">
        <v>172</v>
      </c>
      <c r="C22" s="41" t="s">
        <v>14</v>
      </c>
      <c r="D22" s="119"/>
      <c r="E22" s="119"/>
      <c r="F22" s="119"/>
      <c r="G22" s="119"/>
      <c r="H22" s="119"/>
      <c r="I22" s="119"/>
      <c r="J22" s="119">
        <v>2</v>
      </c>
      <c r="K22" s="119"/>
      <c r="L22" s="119">
        <v>2</v>
      </c>
      <c r="M22" s="119" t="s">
        <v>15</v>
      </c>
      <c r="N22" s="119">
        <v>5</v>
      </c>
      <c r="O22" s="145" t="s">
        <v>174</v>
      </c>
    </row>
    <row r="23" spans="1:22" ht="20.100000000000001" customHeight="1" x14ac:dyDescent="0.2">
      <c r="A23" s="147">
        <v>12</v>
      </c>
      <c r="B23" s="27" t="s">
        <v>239</v>
      </c>
      <c r="C23" s="41" t="s">
        <v>22</v>
      </c>
      <c r="D23" s="119"/>
      <c r="E23" s="119"/>
      <c r="F23" s="119"/>
      <c r="G23" s="119"/>
      <c r="H23" s="119"/>
      <c r="I23" s="119"/>
      <c r="J23" s="119">
        <v>1</v>
      </c>
      <c r="K23" s="119"/>
      <c r="L23" s="119">
        <v>1</v>
      </c>
      <c r="M23" s="119" t="s">
        <v>15</v>
      </c>
      <c r="N23" s="119">
        <v>5</v>
      </c>
      <c r="O23" s="145" t="s">
        <v>174</v>
      </c>
    </row>
    <row r="24" spans="1:22" ht="20.100000000000001" customHeight="1" x14ac:dyDescent="0.2">
      <c r="A24" s="147">
        <v>13</v>
      </c>
      <c r="B24" s="17" t="s">
        <v>173</v>
      </c>
      <c r="C24" s="41" t="s">
        <v>22</v>
      </c>
      <c r="D24" s="119"/>
      <c r="E24" s="119"/>
      <c r="F24" s="119"/>
      <c r="G24" s="119"/>
      <c r="H24" s="119"/>
      <c r="I24" s="119"/>
      <c r="J24" s="119">
        <v>2</v>
      </c>
      <c r="K24" s="119"/>
      <c r="L24" s="119">
        <v>1</v>
      </c>
      <c r="M24" s="119" t="s">
        <v>15</v>
      </c>
      <c r="N24" s="119">
        <v>3</v>
      </c>
      <c r="O24" s="145" t="s">
        <v>174</v>
      </c>
    </row>
    <row r="25" spans="1:22" ht="20.100000000000001" customHeight="1" x14ac:dyDescent="0.2">
      <c r="A25" s="147">
        <v>14</v>
      </c>
      <c r="B25" s="27" t="s">
        <v>23</v>
      </c>
      <c r="C25" s="41" t="s">
        <v>22</v>
      </c>
      <c r="D25" s="119"/>
      <c r="E25" s="119"/>
      <c r="F25" s="119"/>
      <c r="G25" s="119"/>
      <c r="H25" s="119"/>
      <c r="I25" s="119"/>
      <c r="J25" s="119">
        <v>1</v>
      </c>
      <c r="K25" s="119"/>
      <c r="L25" s="119">
        <v>1</v>
      </c>
      <c r="M25" s="119" t="s">
        <v>15</v>
      </c>
      <c r="N25" s="119">
        <v>3</v>
      </c>
      <c r="O25" s="145" t="s">
        <v>174</v>
      </c>
    </row>
    <row r="26" spans="1:22" ht="20.100000000000001" customHeight="1" x14ac:dyDescent="0.2">
      <c r="A26" s="147">
        <v>15</v>
      </c>
      <c r="B26" s="27" t="s">
        <v>24</v>
      </c>
      <c r="C26" s="41" t="s">
        <v>16</v>
      </c>
      <c r="D26" s="119"/>
      <c r="E26" s="119"/>
      <c r="F26" s="119"/>
      <c r="G26" s="119"/>
      <c r="H26" s="119"/>
      <c r="I26" s="119"/>
      <c r="J26" s="119"/>
      <c r="K26" s="119">
        <v>90</v>
      </c>
      <c r="L26" s="119"/>
      <c r="M26" s="119" t="s">
        <v>20</v>
      </c>
      <c r="N26" s="134">
        <v>3</v>
      </c>
      <c r="O26" s="145" t="s">
        <v>174</v>
      </c>
    </row>
    <row r="27" spans="1:22" ht="20.100000000000001" customHeight="1" x14ac:dyDescent="0.2">
      <c r="A27" s="152"/>
      <c r="B27" s="38" t="s">
        <v>116</v>
      </c>
      <c r="C27" s="198"/>
      <c r="D27" s="134">
        <f>SUM(D12:D26)</f>
        <v>13</v>
      </c>
      <c r="E27" s="134"/>
      <c r="F27" s="134">
        <f>SUM(F12:F26)</f>
        <v>9</v>
      </c>
      <c r="G27" s="134"/>
      <c r="H27" s="134">
        <f>SUM(H12:H26)</f>
        <v>30</v>
      </c>
      <c r="I27" s="134"/>
      <c r="J27" s="134">
        <f>SUM(J19:J26)</f>
        <v>11</v>
      </c>
      <c r="K27" s="134">
        <v>6.4</v>
      </c>
      <c r="L27" s="134">
        <f>SUM(L19:L26)</f>
        <v>10</v>
      </c>
      <c r="M27" s="134"/>
      <c r="N27" s="134">
        <f>SUM(N19:N26)</f>
        <v>30</v>
      </c>
      <c r="O27" s="148"/>
    </row>
    <row r="28" spans="1:22" ht="27" customHeight="1" x14ac:dyDescent="0.2">
      <c r="A28" s="152"/>
      <c r="B28" s="126" t="s">
        <v>206</v>
      </c>
      <c r="C28" s="233">
        <f>D27+F27</f>
        <v>22</v>
      </c>
      <c r="D28" s="233"/>
      <c r="E28" s="233"/>
      <c r="F28" s="233"/>
      <c r="G28" s="233"/>
      <c r="H28" s="119" t="s">
        <v>25</v>
      </c>
      <c r="I28" s="119"/>
      <c r="J28" s="233">
        <f>J27+L27+K27</f>
        <v>27.4</v>
      </c>
      <c r="K28" s="233"/>
      <c r="L28" s="233"/>
      <c r="M28" s="233"/>
      <c r="N28" s="119" t="s">
        <v>25</v>
      </c>
      <c r="O28" s="148"/>
    </row>
    <row r="29" spans="1:22" ht="20.100000000000001" customHeight="1" x14ac:dyDescent="0.2">
      <c r="A29" s="152"/>
      <c r="B29" s="136" t="s">
        <v>27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148"/>
    </row>
    <row r="30" spans="1:22" ht="20.100000000000001" customHeight="1" x14ac:dyDescent="0.2">
      <c r="A30" s="152"/>
      <c r="B30" s="136" t="s">
        <v>121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48"/>
    </row>
    <row r="31" spans="1:22" ht="25.5" customHeight="1" thickBot="1" x14ac:dyDescent="0.25">
      <c r="A31" s="154"/>
      <c r="B31" s="155" t="s">
        <v>118</v>
      </c>
      <c r="C31" s="156"/>
      <c r="D31" s="142">
        <f>D27*14</f>
        <v>182</v>
      </c>
      <c r="E31" s="142"/>
      <c r="F31" s="142">
        <f>F27*14</f>
        <v>126</v>
      </c>
      <c r="G31" s="142"/>
      <c r="H31" s="142"/>
      <c r="I31" s="142"/>
      <c r="J31" s="142">
        <f>J27*14</f>
        <v>154</v>
      </c>
      <c r="K31" s="142">
        <v>90</v>
      </c>
      <c r="L31" s="142">
        <f>L27*14</f>
        <v>140</v>
      </c>
      <c r="M31" s="156"/>
      <c r="N31" s="156"/>
      <c r="O31" s="157"/>
    </row>
    <row r="32" spans="1:22" ht="20.100000000000001" customHeight="1" thickBot="1" x14ac:dyDescent="0.25">
      <c r="A32" s="146"/>
    </row>
    <row r="33" spans="1:21" ht="20.100000000000001" customHeight="1" x14ac:dyDescent="0.2">
      <c r="A33" s="247" t="s">
        <v>195</v>
      </c>
      <c r="B33" s="237" t="s">
        <v>33</v>
      </c>
      <c r="C33" s="242" t="s">
        <v>4</v>
      </c>
      <c r="D33" s="242" t="s">
        <v>5</v>
      </c>
      <c r="E33" s="242"/>
      <c r="F33" s="242"/>
      <c r="G33" s="242"/>
      <c r="H33" s="242"/>
      <c r="I33" s="194"/>
      <c r="J33" s="242" t="s">
        <v>6</v>
      </c>
      <c r="K33" s="242"/>
      <c r="L33" s="242"/>
      <c r="M33" s="242"/>
      <c r="N33" s="246"/>
      <c r="O33" s="169"/>
    </row>
    <row r="34" spans="1:21" ht="20.100000000000001" customHeight="1" x14ac:dyDescent="0.2">
      <c r="A34" s="248"/>
      <c r="B34" s="238"/>
      <c r="C34" s="229"/>
      <c r="D34" s="229" t="s">
        <v>7</v>
      </c>
      <c r="E34" s="229"/>
      <c r="F34" s="229"/>
      <c r="G34" s="229" t="s">
        <v>8</v>
      </c>
      <c r="H34" s="229" t="s">
        <v>9</v>
      </c>
      <c r="I34" s="229" t="s">
        <v>167</v>
      </c>
      <c r="J34" s="229" t="s">
        <v>7</v>
      </c>
      <c r="K34" s="229"/>
      <c r="L34" s="229"/>
      <c r="M34" s="229" t="s">
        <v>8</v>
      </c>
      <c r="N34" s="243" t="s">
        <v>9</v>
      </c>
      <c r="O34" s="231" t="s">
        <v>167</v>
      </c>
      <c r="U34" s="158"/>
    </row>
    <row r="35" spans="1:21" ht="20.100000000000001" customHeight="1" thickBot="1" x14ac:dyDescent="0.25">
      <c r="A35" s="249"/>
      <c r="B35" s="239"/>
      <c r="C35" s="241"/>
      <c r="D35" s="193" t="s">
        <v>10</v>
      </c>
      <c r="E35" s="193" t="s">
        <v>11</v>
      </c>
      <c r="F35" s="193" t="s">
        <v>12</v>
      </c>
      <c r="G35" s="241"/>
      <c r="H35" s="241"/>
      <c r="I35" s="230"/>
      <c r="J35" s="193" t="s">
        <v>10</v>
      </c>
      <c r="K35" s="193" t="s">
        <v>13</v>
      </c>
      <c r="L35" s="193" t="s">
        <v>12</v>
      </c>
      <c r="M35" s="241"/>
      <c r="N35" s="244"/>
      <c r="O35" s="232"/>
    </row>
    <row r="36" spans="1:21" s="64" customFormat="1" ht="23.25" customHeight="1" x14ac:dyDescent="0.2">
      <c r="A36" s="112">
        <v>1</v>
      </c>
      <c r="B36" s="170" t="s">
        <v>207</v>
      </c>
      <c r="C36" s="113" t="s">
        <v>19</v>
      </c>
      <c r="D36" s="114">
        <v>1</v>
      </c>
      <c r="E36" s="114"/>
      <c r="F36" s="114">
        <v>1</v>
      </c>
      <c r="G36" s="114" t="s">
        <v>20</v>
      </c>
      <c r="H36" s="114">
        <v>2</v>
      </c>
      <c r="I36" s="114" t="s">
        <v>174</v>
      </c>
      <c r="J36" s="114"/>
      <c r="K36" s="114"/>
      <c r="L36" s="114"/>
      <c r="M36" s="114"/>
      <c r="N36" s="114"/>
      <c r="O36" s="195"/>
    </row>
    <row r="37" spans="1:21" ht="20.100000000000001" customHeight="1" x14ac:dyDescent="0.2">
      <c r="A37" s="66">
        <v>2</v>
      </c>
      <c r="B37" s="17" t="s">
        <v>29</v>
      </c>
      <c r="C37" s="197" t="s">
        <v>19</v>
      </c>
      <c r="D37" s="192">
        <v>1</v>
      </c>
      <c r="E37" s="192"/>
      <c r="F37" s="192">
        <v>1</v>
      </c>
      <c r="G37" s="192" t="s">
        <v>20</v>
      </c>
      <c r="H37" s="192">
        <v>1</v>
      </c>
      <c r="I37" s="192" t="s">
        <v>174</v>
      </c>
      <c r="J37" s="192">
        <v>1</v>
      </c>
      <c r="K37" s="192"/>
      <c r="L37" s="192">
        <v>1</v>
      </c>
      <c r="M37" s="192" t="s">
        <v>20</v>
      </c>
      <c r="N37" s="192">
        <v>1</v>
      </c>
      <c r="O37" s="195" t="s">
        <v>174</v>
      </c>
    </row>
    <row r="38" spans="1:21" ht="31.5" customHeight="1" thickBot="1" x14ac:dyDescent="0.25">
      <c r="A38" s="72">
        <v>3</v>
      </c>
      <c r="B38" s="20" t="s">
        <v>30</v>
      </c>
      <c r="C38" s="74" t="s">
        <v>19</v>
      </c>
      <c r="D38" s="193">
        <v>1</v>
      </c>
      <c r="E38" s="193"/>
      <c r="F38" s="193">
        <v>1</v>
      </c>
      <c r="G38" s="193" t="s">
        <v>31</v>
      </c>
      <c r="H38" s="193">
        <v>1</v>
      </c>
      <c r="I38" s="193" t="s">
        <v>174</v>
      </c>
      <c r="J38" s="193">
        <v>1</v>
      </c>
      <c r="K38" s="193"/>
      <c r="L38" s="193">
        <v>1</v>
      </c>
      <c r="M38" s="193" t="s">
        <v>31</v>
      </c>
      <c r="N38" s="193">
        <v>1</v>
      </c>
      <c r="O38" s="196" t="s">
        <v>174</v>
      </c>
    </row>
    <row r="39" spans="1:21" ht="20.100000000000001" customHeight="1" x14ac:dyDescent="0.2">
      <c r="A39" s="234" t="s">
        <v>34</v>
      </c>
      <c r="B39" s="234"/>
      <c r="C39" s="234"/>
      <c r="D39" s="234" t="s">
        <v>35</v>
      </c>
      <c r="E39" s="234"/>
      <c r="F39" s="234"/>
      <c r="G39" s="234"/>
      <c r="H39" s="234"/>
      <c r="I39" s="206"/>
      <c r="J39" s="234" t="s">
        <v>252</v>
      </c>
      <c r="K39" s="234"/>
      <c r="L39" s="234"/>
      <c r="M39" s="234"/>
      <c r="N39" s="234"/>
      <c r="O39" s="207"/>
    </row>
    <row r="40" spans="1:21" ht="20.100000000000001" customHeight="1" x14ac:dyDescent="0.2">
      <c r="A40" s="235" t="s">
        <v>253</v>
      </c>
      <c r="B40" s="235"/>
      <c r="C40" s="235"/>
      <c r="D40" s="236" t="s">
        <v>254</v>
      </c>
      <c r="E40" s="236"/>
      <c r="F40" s="236"/>
      <c r="G40" s="236"/>
      <c r="H40" s="236"/>
      <c r="I40" s="200"/>
      <c r="J40" s="234" t="s">
        <v>37</v>
      </c>
      <c r="K40" s="234"/>
      <c r="L40" s="234"/>
      <c r="M40" s="234"/>
      <c r="N40" s="234"/>
      <c r="O40" s="207"/>
    </row>
    <row r="41" spans="1:21" ht="12.75" x14ac:dyDescent="0.2">
      <c r="A41" s="220" t="s">
        <v>217</v>
      </c>
      <c r="B41" s="220"/>
      <c r="C41" s="220"/>
      <c r="D41" s="220"/>
      <c r="E41" s="220"/>
      <c r="F41" s="220"/>
      <c r="G41" s="220"/>
      <c r="H41" s="220"/>
      <c r="I41" s="122"/>
      <c r="J41" s="122"/>
    </row>
    <row r="42" spans="1:21" ht="12.75" x14ac:dyDescent="0.2">
      <c r="A42" s="220" t="s">
        <v>224</v>
      </c>
      <c r="B42" s="220"/>
      <c r="C42" s="220"/>
      <c r="D42" s="220"/>
      <c r="E42" s="220"/>
      <c r="F42" s="220"/>
      <c r="G42" s="220"/>
      <c r="H42" s="220"/>
      <c r="I42" s="122"/>
      <c r="J42" s="122"/>
    </row>
    <row r="43" spans="1:21" ht="12.75" x14ac:dyDescent="0.2">
      <c r="A43" s="220" t="s">
        <v>0</v>
      </c>
      <c r="B43" s="220"/>
      <c r="C43" s="220"/>
      <c r="D43" s="220"/>
      <c r="E43" s="220"/>
      <c r="F43" s="220"/>
      <c r="G43" s="220"/>
      <c r="H43" s="220"/>
      <c r="I43" s="122"/>
      <c r="J43" s="122"/>
    </row>
    <row r="44" spans="1:21" ht="14.25" customHeight="1" x14ac:dyDescent="0.2">
      <c r="A44" s="220" t="s">
        <v>238</v>
      </c>
      <c r="B44" s="220"/>
      <c r="C44" s="220"/>
      <c r="D44" s="220"/>
      <c r="E44" s="220"/>
      <c r="F44" s="220"/>
      <c r="G44" s="220"/>
      <c r="H44" s="220"/>
      <c r="I44" s="122"/>
    </row>
    <row r="45" spans="1:21" ht="20.100000000000001" customHeight="1" x14ac:dyDescent="0.2">
      <c r="A45" s="220" t="s">
        <v>1</v>
      </c>
      <c r="B45" s="220"/>
      <c r="C45" s="220"/>
      <c r="D45" s="220"/>
      <c r="E45" s="220"/>
      <c r="F45" s="220"/>
      <c r="G45" s="220"/>
      <c r="H45" s="220"/>
      <c r="I45" s="122"/>
    </row>
    <row r="46" spans="1:21" ht="12.75" x14ac:dyDescent="0.2">
      <c r="A46" s="220" t="s">
        <v>180</v>
      </c>
      <c r="B46" s="220"/>
      <c r="C46" s="220"/>
      <c r="D46" s="220"/>
      <c r="E46" s="220"/>
      <c r="F46" s="220"/>
      <c r="G46" s="220"/>
      <c r="H46" s="220"/>
      <c r="I46" s="122"/>
      <c r="J46" s="122"/>
    </row>
    <row r="47" spans="1:21" ht="12.75" x14ac:dyDescent="0.2">
      <c r="A47" s="220" t="s">
        <v>166</v>
      </c>
      <c r="B47" s="220"/>
      <c r="C47" s="220"/>
      <c r="D47" s="122"/>
      <c r="E47" s="122"/>
      <c r="F47" s="122"/>
      <c r="G47" s="122"/>
      <c r="H47" s="122"/>
      <c r="I47" s="122"/>
      <c r="J47" s="122"/>
    </row>
    <row r="48" spans="1:21" ht="20.25" customHeight="1" thickBot="1" x14ac:dyDescent="0.25">
      <c r="A48" s="245" t="s">
        <v>158</v>
      </c>
      <c r="B48" s="245"/>
      <c r="C48" s="245"/>
      <c r="D48" s="245"/>
      <c r="E48" s="245"/>
      <c r="F48" s="245"/>
      <c r="G48" s="245"/>
      <c r="H48" s="245"/>
      <c r="I48" s="128"/>
      <c r="J48" s="128"/>
      <c r="K48" s="64"/>
      <c r="L48" s="64"/>
      <c r="M48" s="64"/>
      <c r="N48" s="64"/>
      <c r="O48" s="64"/>
      <c r="P48" s="64"/>
    </row>
    <row r="49" spans="1:33" ht="20.100000000000001" customHeight="1" thickBot="1" x14ac:dyDescent="0.25">
      <c r="A49" s="247" t="s">
        <v>195</v>
      </c>
      <c r="B49" s="237" t="s">
        <v>3</v>
      </c>
      <c r="C49" s="237" t="s">
        <v>4</v>
      </c>
      <c r="D49" s="223" t="s">
        <v>5</v>
      </c>
      <c r="E49" s="223"/>
      <c r="F49" s="223"/>
      <c r="G49" s="223"/>
      <c r="H49" s="223"/>
      <c r="I49" s="224"/>
      <c r="J49" s="223" t="s">
        <v>6</v>
      </c>
      <c r="K49" s="223"/>
      <c r="L49" s="223"/>
      <c r="M49" s="223"/>
      <c r="N49" s="223"/>
      <c r="O49" s="225"/>
    </row>
    <row r="50" spans="1:33" ht="20.100000000000001" customHeight="1" x14ac:dyDescent="0.2">
      <c r="A50" s="248"/>
      <c r="B50" s="238"/>
      <c r="C50" s="238"/>
      <c r="D50" s="221" t="s">
        <v>7</v>
      </c>
      <c r="E50" s="221"/>
      <c r="F50" s="221"/>
      <c r="G50" s="221" t="s">
        <v>8</v>
      </c>
      <c r="H50" s="221" t="s">
        <v>9</v>
      </c>
      <c r="I50" s="221" t="s">
        <v>167</v>
      </c>
      <c r="J50" s="221" t="s">
        <v>7</v>
      </c>
      <c r="K50" s="221"/>
      <c r="L50" s="221"/>
      <c r="M50" s="221" t="s">
        <v>8</v>
      </c>
      <c r="N50" s="251" t="s">
        <v>9</v>
      </c>
      <c r="O50" s="218" t="s">
        <v>167</v>
      </c>
    </row>
    <row r="51" spans="1:33" ht="20.100000000000001" customHeight="1" thickBot="1" x14ac:dyDescent="0.25">
      <c r="A51" s="249"/>
      <c r="B51" s="239"/>
      <c r="C51" s="239"/>
      <c r="D51" s="144" t="s">
        <v>10</v>
      </c>
      <c r="E51" s="144" t="s">
        <v>11</v>
      </c>
      <c r="F51" s="144" t="s">
        <v>12</v>
      </c>
      <c r="G51" s="240"/>
      <c r="H51" s="240"/>
      <c r="I51" s="222"/>
      <c r="J51" s="144" t="s">
        <v>10</v>
      </c>
      <c r="K51" s="144" t="s">
        <v>13</v>
      </c>
      <c r="L51" s="144" t="s">
        <v>12</v>
      </c>
      <c r="M51" s="240"/>
      <c r="N51" s="252"/>
      <c r="O51" s="219"/>
    </row>
    <row r="52" spans="1:33" ht="24.75" customHeight="1" x14ac:dyDescent="0.2">
      <c r="A52" s="160">
        <v>1</v>
      </c>
      <c r="B52" s="161" t="s">
        <v>38</v>
      </c>
      <c r="C52" s="161" t="s">
        <v>16</v>
      </c>
      <c r="D52" s="162">
        <v>2</v>
      </c>
      <c r="E52" s="162"/>
      <c r="F52" s="162">
        <v>2</v>
      </c>
      <c r="G52" s="162" t="s">
        <v>15</v>
      </c>
      <c r="H52" s="162">
        <v>6</v>
      </c>
      <c r="I52" s="114" t="s">
        <v>174</v>
      </c>
      <c r="J52" s="162"/>
      <c r="K52" s="162"/>
      <c r="L52" s="162"/>
      <c r="M52" s="162"/>
      <c r="N52" s="162"/>
      <c r="O52" s="163"/>
    </row>
    <row r="53" spans="1:33" ht="33.75" customHeight="1" x14ac:dyDescent="0.2">
      <c r="A53" s="152">
        <v>2</v>
      </c>
      <c r="B53" s="52" t="s">
        <v>205</v>
      </c>
      <c r="C53" s="199" t="s">
        <v>14</v>
      </c>
      <c r="D53" s="119">
        <v>2</v>
      </c>
      <c r="E53" s="119"/>
      <c r="F53" s="119">
        <v>2</v>
      </c>
      <c r="G53" s="119" t="s">
        <v>15</v>
      </c>
      <c r="H53" s="119">
        <v>6</v>
      </c>
      <c r="I53" s="118" t="s">
        <v>174</v>
      </c>
      <c r="J53" s="119"/>
      <c r="K53" s="119"/>
      <c r="L53" s="119"/>
      <c r="M53" s="119"/>
      <c r="N53" s="119"/>
      <c r="O53" s="148"/>
    </row>
    <row r="54" spans="1:33" ht="20.100000000000001" customHeight="1" x14ac:dyDescent="0.2">
      <c r="A54" s="152">
        <v>3</v>
      </c>
      <c r="B54" s="135" t="s">
        <v>240</v>
      </c>
      <c r="C54" s="199" t="s">
        <v>22</v>
      </c>
      <c r="D54" s="119">
        <v>2</v>
      </c>
      <c r="E54" s="119"/>
      <c r="F54" s="119">
        <v>2</v>
      </c>
      <c r="G54" s="119" t="s">
        <v>15</v>
      </c>
      <c r="H54" s="119">
        <v>5</v>
      </c>
      <c r="I54" s="118" t="s">
        <v>174</v>
      </c>
      <c r="J54" s="119"/>
      <c r="K54" s="119"/>
      <c r="L54" s="119"/>
      <c r="M54" s="119"/>
      <c r="N54" s="119"/>
      <c r="O54" s="148"/>
      <c r="P54" s="159"/>
    </row>
    <row r="55" spans="1:33" ht="20.100000000000001" customHeight="1" x14ac:dyDescent="0.2">
      <c r="A55" s="152">
        <v>4</v>
      </c>
      <c r="B55" s="17" t="s">
        <v>44</v>
      </c>
      <c r="C55" s="199" t="s">
        <v>22</v>
      </c>
      <c r="D55" s="119">
        <v>2</v>
      </c>
      <c r="E55" s="119"/>
      <c r="F55" s="119">
        <v>2</v>
      </c>
      <c r="G55" s="119" t="s">
        <v>15</v>
      </c>
      <c r="H55" s="119">
        <v>5</v>
      </c>
      <c r="I55" s="118" t="s">
        <v>174</v>
      </c>
      <c r="J55" s="119"/>
      <c r="K55" s="119"/>
      <c r="L55" s="119"/>
      <c r="M55" s="119"/>
      <c r="N55" s="119"/>
      <c r="O55" s="148"/>
    </row>
    <row r="56" spans="1:33" ht="20.100000000000001" customHeight="1" x14ac:dyDescent="0.2">
      <c r="A56" s="152">
        <v>5</v>
      </c>
      <c r="B56" s="17" t="s">
        <v>176</v>
      </c>
      <c r="C56" s="199" t="s">
        <v>22</v>
      </c>
      <c r="D56" s="119">
        <v>2</v>
      </c>
      <c r="E56" s="119"/>
      <c r="F56" s="119">
        <v>1</v>
      </c>
      <c r="G56" s="119" t="s">
        <v>15</v>
      </c>
      <c r="H56" s="119">
        <v>4</v>
      </c>
      <c r="I56" s="118" t="s">
        <v>174</v>
      </c>
      <c r="J56" s="119"/>
      <c r="K56" s="119"/>
      <c r="L56" s="119"/>
      <c r="M56" s="119"/>
      <c r="N56" s="119"/>
      <c r="O56" s="148"/>
    </row>
    <row r="57" spans="1:33" ht="20.100000000000001" customHeight="1" x14ac:dyDescent="0.2">
      <c r="A57" s="152">
        <v>6</v>
      </c>
      <c r="B57" s="17" t="s">
        <v>177</v>
      </c>
      <c r="C57" s="199" t="s">
        <v>19</v>
      </c>
      <c r="D57" s="119">
        <v>2</v>
      </c>
      <c r="E57" s="119"/>
      <c r="F57" s="119">
        <v>1</v>
      </c>
      <c r="G57" s="119" t="s">
        <v>15</v>
      </c>
      <c r="H57" s="119">
        <v>4</v>
      </c>
      <c r="I57" s="118" t="s">
        <v>174</v>
      </c>
      <c r="J57" s="119"/>
      <c r="K57" s="119"/>
      <c r="L57" s="119"/>
      <c r="M57" s="119"/>
      <c r="N57" s="119"/>
      <c r="O57" s="148"/>
    </row>
    <row r="58" spans="1:33" ht="20.100000000000001" customHeight="1" x14ac:dyDescent="0.2">
      <c r="A58" s="152">
        <v>7</v>
      </c>
      <c r="B58" s="27" t="s">
        <v>241</v>
      </c>
      <c r="C58" s="199" t="s">
        <v>22</v>
      </c>
      <c r="D58" s="119"/>
      <c r="E58" s="119"/>
      <c r="F58" s="119"/>
      <c r="G58" s="119"/>
      <c r="H58" s="119"/>
      <c r="I58" s="119"/>
      <c r="J58" s="119">
        <v>2</v>
      </c>
      <c r="K58" s="119"/>
      <c r="L58" s="119">
        <v>2</v>
      </c>
      <c r="M58" s="119" t="s">
        <v>20</v>
      </c>
      <c r="N58" s="119">
        <v>6</v>
      </c>
      <c r="O58" s="118" t="s">
        <v>174</v>
      </c>
    </row>
    <row r="59" spans="1:33" ht="20.100000000000001" customHeight="1" x14ac:dyDescent="0.2">
      <c r="A59" s="152">
        <v>8</v>
      </c>
      <c r="B59" s="27" t="s">
        <v>242</v>
      </c>
      <c r="C59" s="199" t="s">
        <v>22</v>
      </c>
      <c r="D59" s="119"/>
      <c r="E59" s="119"/>
      <c r="F59" s="119"/>
      <c r="G59" s="119"/>
      <c r="H59" s="119"/>
      <c r="I59" s="119"/>
      <c r="J59" s="119">
        <v>2</v>
      </c>
      <c r="K59" s="119"/>
      <c r="L59" s="119">
        <v>2</v>
      </c>
      <c r="M59" s="119" t="s">
        <v>20</v>
      </c>
      <c r="N59" s="119">
        <v>6</v>
      </c>
      <c r="O59" s="118" t="s">
        <v>174</v>
      </c>
      <c r="U59" s="133">
        <v>46</v>
      </c>
      <c r="V59" s="133">
        <v>14</v>
      </c>
      <c r="W59" s="133">
        <f>U59*V59</f>
        <v>644</v>
      </c>
      <c r="X59" s="133">
        <v>90</v>
      </c>
      <c r="Y59" s="133">
        <f>W59+X59</f>
        <v>734</v>
      </c>
    </row>
    <row r="60" spans="1:33" ht="20.100000000000001" customHeight="1" x14ac:dyDescent="0.2">
      <c r="A60" s="152">
        <v>9</v>
      </c>
      <c r="B60" s="27" t="s">
        <v>39</v>
      </c>
      <c r="C60" s="199" t="s">
        <v>22</v>
      </c>
      <c r="D60" s="119"/>
      <c r="E60" s="119"/>
      <c r="F60" s="119"/>
      <c r="G60" s="119"/>
      <c r="H60" s="119"/>
      <c r="I60" s="119"/>
      <c r="J60" s="119">
        <v>2</v>
      </c>
      <c r="K60" s="119"/>
      <c r="L60" s="119">
        <v>2</v>
      </c>
      <c r="M60" s="119" t="s">
        <v>15</v>
      </c>
      <c r="N60" s="119">
        <v>6</v>
      </c>
      <c r="O60" s="118" t="s">
        <v>174</v>
      </c>
      <c r="Y60" s="133">
        <v>280</v>
      </c>
    </row>
    <row r="61" spans="1:33" ht="20.100000000000001" customHeight="1" x14ac:dyDescent="0.2">
      <c r="A61" s="152">
        <v>10</v>
      </c>
      <c r="B61" s="27" t="s">
        <v>243</v>
      </c>
      <c r="C61" s="199" t="s">
        <v>22</v>
      </c>
      <c r="D61" s="119"/>
      <c r="E61" s="119"/>
      <c r="F61" s="119"/>
      <c r="G61" s="119"/>
      <c r="H61" s="119"/>
      <c r="I61" s="119"/>
      <c r="J61" s="119">
        <v>2</v>
      </c>
      <c r="K61" s="119"/>
      <c r="L61" s="119">
        <v>2</v>
      </c>
      <c r="M61" s="119" t="s">
        <v>15</v>
      </c>
      <c r="N61" s="119">
        <v>6</v>
      </c>
      <c r="O61" s="118" t="s">
        <v>174</v>
      </c>
      <c r="Y61" s="133">
        <f>Y59+Y60</f>
        <v>1014</v>
      </c>
      <c r="AE61" s="133">
        <v>45.4</v>
      </c>
      <c r="AF61" s="133">
        <v>14</v>
      </c>
      <c r="AG61" s="133">
        <f>AE61*AF61</f>
        <v>635.6</v>
      </c>
    </row>
    <row r="62" spans="1:33" ht="20.100000000000001" customHeight="1" x14ac:dyDescent="0.2">
      <c r="A62" s="152">
        <v>12</v>
      </c>
      <c r="B62" s="27" t="s">
        <v>41</v>
      </c>
      <c r="C62" s="199" t="s">
        <v>22</v>
      </c>
      <c r="D62" s="119"/>
      <c r="E62" s="119"/>
      <c r="F62" s="119"/>
      <c r="G62" s="119"/>
      <c r="H62" s="119"/>
      <c r="I62" s="119"/>
      <c r="J62" s="119">
        <v>1</v>
      </c>
      <c r="K62" s="119"/>
      <c r="L62" s="119">
        <v>1</v>
      </c>
      <c r="M62" s="119" t="s">
        <v>15</v>
      </c>
      <c r="N62" s="119">
        <v>3</v>
      </c>
      <c r="O62" s="118" t="s">
        <v>174</v>
      </c>
      <c r="V62" s="133">
        <v>280</v>
      </c>
    </row>
    <row r="63" spans="1:33" ht="20.100000000000001" customHeight="1" x14ac:dyDescent="0.2">
      <c r="A63" s="152">
        <v>13</v>
      </c>
      <c r="B63" s="27" t="s">
        <v>24</v>
      </c>
      <c r="C63" s="199" t="s">
        <v>16</v>
      </c>
      <c r="D63" s="119"/>
      <c r="E63" s="119"/>
      <c r="F63" s="119"/>
      <c r="G63" s="119"/>
      <c r="H63" s="119"/>
      <c r="I63" s="119"/>
      <c r="J63" s="119"/>
      <c r="K63" s="119">
        <v>90</v>
      </c>
      <c r="L63" s="119"/>
      <c r="M63" s="119" t="s">
        <v>20</v>
      </c>
      <c r="N63" s="119">
        <v>3</v>
      </c>
      <c r="O63" s="118" t="s">
        <v>174</v>
      </c>
      <c r="V63" s="133">
        <f>V18+V62</f>
        <v>636</v>
      </c>
    </row>
    <row r="64" spans="1:33" ht="20.100000000000001" customHeight="1" x14ac:dyDescent="0.2">
      <c r="A64" s="152"/>
      <c r="B64" s="38" t="s">
        <v>116</v>
      </c>
      <c r="C64" s="131"/>
      <c r="D64" s="134">
        <f>SUM(D52:D63)</f>
        <v>12</v>
      </c>
      <c r="E64" s="134"/>
      <c r="F64" s="134">
        <f>SUM(F52:F63)</f>
        <v>10</v>
      </c>
      <c r="G64" s="134"/>
      <c r="H64" s="134">
        <f>SUM(H52:H63)</f>
        <v>30</v>
      </c>
      <c r="I64" s="134"/>
      <c r="J64" s="134">
        <f>SUM(J58:J63)</f>
        <v>9</v>
      </c>
      <c r="K64" s="134">
        <v>6.4</v>
      </c>
      <c r="L64" s="134">
        <f>SUM(L58:L63)</f>
        <v>9</v>
      </c>
      <c r="M64" s="134"/>
      <c r="N64" s="134">
        <f>SUM(N58:N63)</f>
        <v>30</v>
      </c>
      <c r="O64" s="148"/>
      <c r="R64" s="133">
        <v>90</v>
      </c>
    </row>
    <row r="65" spans="1:23" ht="32.25" customHeight="1" x14ac:dyDescent="0.2">
      <c r="A65" s="152"/>
      <c r="B65" s="126" t="s">
        <v>206</v>
      </c>
      <c r="C65" s="233">
        <f>D64+F64</f>
        <v>22</v>
      </c>
      <c r="D65" s="233"/>
      <c r="E65" s="233"/>
      <c r="F65" s="233"/>
      <c r="G65" s="233"/>
      <c r="H65" s="119" t="s">
        <v>25</v>
      </c>
      <c r="I65" s="119"/>
      <c r="J65" s="233">
        <f>J64+K64+L64</f>
        <v>24.4</v>
      </c>
      <c r="K65" s="233"/>
      <c r="L65" s="233"/>
      <c r="M65" s="233"/>
      <c r="N65" s="119" t="s">
        <v>25</v>
      </c>
      <c r="O65" s="148"/>
      <c r="R65" s="133">
        <v>14</v>
      </c>
    </row>
    <row r="66" spans="1:23" ht="20.100000000000001" customHeight="1" x14ac:dyDescent="0.2">
      <c r="A66" s="152"/>
      <c r="B66" s="136" t="s">
        <v>149</v>
      </c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148"/>
      <c r="R66" s="133">
        <f>R64/R65</f>
        <v>6.4285714285714288</v>
      </c>
    </row>
    <row r="67" spans="1:23" ht="20.100000000000001" customHeight="1" x14ac:dyDescent="0.2">
      <c r="A67" s="152"/>
      <c r="B67" s="136" t="s">
        <v>128</v>
      </c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48"/>
      <c r="U67" s="133">
        <v>20</v>
      </c>
      <c r="V67" s="133">
        <v>14</v>
      </c>
      <c r="W67" s="133">
        <f>U67*V67</f>
        <v>280</v>
      </c>
    </row>
    <row r="68" spans="1:23" ht="28.5" customHeight="1" thickBot="1" x14ac:dyDescent="0.25">
      <c r="A68" s="154"/>
      <c r="B68" s="155" t="s">
        <v>118</v>
      </c>
      <c r="C68" s="156"/>
      <c r="D68" s="142">
        <f>D64*14</f>
        <v>168</v>
      </c>
      <c r="E68" s="142"/>
      <c r="F68" s="142">
        <f>F64*14</f>
        <v>140</v>
      </c>
      <c r="G68" s="142"/>
      <c r="H68" s="142"/>
      <c r="I68" s="142"/>
      <c r="J68" s="142">
        <f>J64*14</f>
        <v>126</v>
      </c>
      <c r="K68" s="142">
        <v>90</v>
      </c>
      <c r="L68" s="142">
        <f>L64*14</f>
        <v>126</v>
      </c>
      <c r="M68" s="156"/>
      <c r="N68" s="156"/>
      <c r="O68" s="157"/>
      <c r="U68" s="133">
        <v>26.4</v>
      </c>
      <c r="V68" s="133">
        <v>14</v>
      </c>
      <c r="W68" s="133">
        <f>U68*V68</f>
        <v>369.59999999999997</v>
      </c>
    </row>
    <row r="69" spans="1:23" ht="20.100000000000001" customHeight="1" x14ac:dyDescent="0.2">
      <c r="A69" s="146"/>
      <c r="W69" s="133">
        <f>W67+W68</f>
        <v>649.59999999999991</v>
      </c>
    </row>
    <row r="70" spans="1:23" ht="20.100000000000001" customHeight="1" x14ac:dyDescent="0.2">
      <c r="A70" s="234" t="s">
        <v>34</v>
      </c>
      <c r="B70" s="234"/>
      <c r="C70" s="234"/>
      <c r="D70" s="234" t="s">
        <v>35</v>
      </c>
      <c r="E70" s="234"/>
      <c r="F70" s="234"/>
      <c r="G70" s="234"/>
      <c r="H70" s="234"/>
      <c r="I70" s="206"/>
      <c r="J70" s="234" t="s">
        <v>252</v>
      </c>
      <c r="K70" s="234"/>
      <c r="L70" s="234"/>
      <c r="M70" s="234"/>
      <c r="N70" s="234"/>
    </row>
    <row r="71" spans="1:23" ht="20.100000000000001" customHeight="1" x14ac:dyDescent="0.2">
      <c r="A71" s="235" t="s">
        <v>255</v>
      </c>
      <c r="B71" s="235"/>
      <c r="C71" s="235"/>
      <c r="D71" s="236" t="s">
        <v>164</v>
      </c>
      <c r="E71" s="236"/>
      <c r="F71" s="236"/>
      <c r="G71" s="236"/>
      <c r="H71" s="236"/>
      <c r="I71" s="200"/>
      <c r="J71" s="234" t="s">
        <v>37</v>
      </c>
      <c r="K71" s="234"/>
      <c r="L71" s="234"/>
      <c r="M71" s="234"/>
      <c r="N71" s="234"/>
      <c r="O71" s="207"/>
    </row>
    <row r="72" spans="1:23" ht="20.100000000000001" customHeight="1" x14ac:dyDescent="0.2">
      <c r="A72" s="220" t="s">
        <v>217</v>
      </c>
      <c r="B72" s="220"/>
      <c r="C72" s="220"/>
      <c r="D72" s="220"/>
      <c r="E72" s="220"/>
      <c r="F72" s="220"/>
      <c r="G72" s="220"/>
      <c r="H72" s="220"/>
      <c r="I72" s="122"/>
    </row>
    <row r="73" spans="1:23" ht="20.100000000000001" customHeight="1" x14ac:dyDescent="0.2">
      <c r="A73" s="220" t="s">
        <v>224</v>
      </c>
      <c r="B73" s="220"/>
      <c r="C73" s="220"/>
      <c r="D73" s="220"/>
      <c r="E73" s="220"/>
      <c r="F73" s="220"/>
      <c r="G73" s="220"/>
      <c r="H73" s="220"/>
      <c r="I73" s="122"/>
    </row>
    <row r="74" spans="1:23" ht="20.100000000000001" customHeight="1" x14ac:dyDescent="0.2">
      <c r="A74" s="220" t="s">
        <v>0</v>
      </c>
      <c r="B74" s="220"/>
      <c r="C74" s="220"/>
      <c r="D74" s="220"/>
      <c r="E74" s="220"/>
      <c r="F74" s="220"/>
      <c r="G74" s="220"/>
      <c r="H74" s="220"/>
      <c r="I74" s="122"/>
    </row>
    <row r="75" spans="1:23" ht="20.100000000000001" customHeight="1" x14ac:dyDescent="0.2">
      <c r="A75" s="220" t="s">
        <v>238</v>
      </c>
      <c r="B75" s="220"/>
      <c r="C75" s="220"/>
      <c r="D75" s="220"/>
      <c r="E75" s="220"/>
      <c r="F75" s="220"/>
      <c r="G75" s="220"/>
      <c r="H75" s="220"/>
      <c r="I75" s="122"/>
    </row>
    <row r="76" spans="1:23" ht="20.100000000000001" customHeight="1" x14ac:dyDescent="0.2">
      <c r="A76" s="220" t="s">
        <v>1</v>
      </c>
      <c r="B76" s="220"/>
      <c r="C76" s="220"/>
      <c r="D76" s="220"/>
      <c r="E76" s="220"/>
      <c r="F76" s="220"/>
      <c r="G76" s="220"/>
      <c r="H76" s="220"/>
      <c r="I76" s="122"/>
    </row>
    <row r="77" spans="1:23" ht="20.100000000000001" customHeight="1" x14ac:dyDescent="0.2">
      <c r="A77" s="220" t="s">
        <v>180</v>
      </c>
      <c r="B77" s="220"/>
      <c r="C77" s="220"/>
      <c r="D77" s="220"/>
      <c r="E77" s="220"/>
      <c r="F77" s="220"/>
      <c r="G77" s="220"/>
      <c r="H77" s="220"/>
      <c r="I77" s="122"/>
    </row>
    <row r="78" spans="1:23" ht="20.100000000000001" customHeight="1" x14ac:dyDescent="0.2">
      <c r="A78" s="220" t="s">
        <v>166</v>
      </c>
      <c r="B78" s="220"/>
      <c r="C78" s="220"/>
      <c r="D78" s="122"/>
      <c r="E78" s="122"/>
      <c r="F78" s="122"/>
      <c r="G78" s="122"/>
      <c r="H78" s="122"/>
      <c r="I78" s="122"/>
    </row>
    <row r="79" spans="1:23" ht="20.100000000000001" customHeight="1" thickBot="1" x14ac:dyDescent="0.25">
      <c r="A79" s="245" t="s">
        <v>159</v>
      </c>
      <c r="B79" s="245"/>
      <c r="C79" s="245"/>
      <c r="D79" s="245"/>
      <c r="E79" s="245"/>
      <c r="F79" s="245"/>
      <c r="G79" s="245"/>
      <c r="H79" s="245"/>
      <c r="I79" s="172"/>
      <c r="T79" s="133">
        <v>692</v>
      </c>
      <c r="U79" s="133">
        <v>636</v>
      </c>
      <c r="V79" s="133">
        <v>512</v>
      </c>
      <c r="W79" s="133">
        <f>T79+U79+V79</f>
        <v>1840</v>
      </c>
    </row>
    <row r="80" spans="1:23" ht="20.100000000000001" customHeight="1" thickBot="1" x14ac:dyDescent="0.25">
      <c r="A80" s="247" t="s">
        <v>195</v>
      </c>
      <c r="B80" s="237" t="s">
        <v>3</v>
      </c>
      <c r="C80" s="237" t="s">
        <v>4</v>
      </c>
      <c r="D80" s="223" t="s">
        <v>5</v>
      </c>
      <c r="E80" s="223"/>
      <c r="F80" s="223"/>
      <c r="G80" s="223"/>
      <c r="H80" s="223"/>
      <c r="I80" s="224"/>
      <c r="J80" s="223" t="s">
        <v>6</v>
      </c>
      <c r="K80" s="223"/>
      <c r="L80" s="223"/>
      <c r="M80" s="223"/>
      <c r="N80" s="223"/>
      <c r="O80" s="225"/>
    </row>
    <row r="81" spans="1:25" ht="15" customHeight="1" x14ac:dyDescent="0.2">
      <c r="A81" s="248"/>
      <c r="B81" s="238"/>
      <c r="C81" s="238"/>
      <c r="D81" s="221" t="s">
        <v>7</v>
      </c>
      <c r="E81" s="221"/>
      <c r="F81" s="221"/>
      <c r="G81" s="221" t="s">
        <v>8</v>
      </c>
      <c r="H81" s="221" t="s">
        <v>9</v>
      </c>
      <c r="I81" s="221" t="s">
        <v>167</v>
      </c>
      <c r="J81" s="221" t="s">
        <v>7</v>
      </c>
      <c r="K81" s="221"/>
      <c r="L81" s="221"/>
      <c r="M81" s="221" t="s">
        <v>8</v>
      </c>
      <c r="N81" s="251" t="s">
        <v>9</v>
      </c>
      <c r="O81" s="218" t="s">
        <v>167</v>
      </c>
    </row>
    <row r="82" spans="1:25" ht="22.5" customHeight="1" thickBot="1" x14ac:dyDescent="0.25">
      <c r="A82" s="249"/>
      <c r="B82" s="239"/>
      <c r="C82" s="239"/>
      <c r="D82" s="144" t="s">
        <v>10</v>
      </c>
      <c r="E82" s="144" t="s">
        <v>11</v>
      </c>
      <c r="F82" s="144" t="s">
        <v>12</v>
      </c>
      <c r="G82" s="240"/>
      <c r="H82" s="240"/>
      <c r="I82" s="222"/>
      <c r="J82" s="144" t="s">
        <v>10</v>
      </c>
      <c r="K82" s="144" t="s">
        <v>13</v>
      </c>
      <c r="L82" s="144" t="s">
        <v>12</v>
      </c>
      <c r="M82" s="240"/>
      <c r="N82" s="252"/>
      <c r="O82" s="219"/>
    </row>
    <row r="83" spans="1:25" ht="20.100000000000001" customHeight="1" x14ac:dyDescent="0.2">
      <c r="A83" s="160">
        <v>1</v>
      </c>
      <c r="B83" s="161" t="s">
        <v>244</v>
      </c>
      <c r="C83" s="217" t="s">
        <v>22</v>
      </c>
      <c r="D83" s="162">
        <v>2</v>
      </c>
      <c r="E83" s="162"/>
      <c r="F83" s="162">
        <v>2</v>
      </c>
      <c r="G83" s="162" t="s">
        <v>15</v>
      </c>
      <c r="H83" s="162">
        <v>5</v>
      </c>
      <c r="I83" s="114" t="s">
        <v>174</v>
      </c>
      <c r="J83" s="162"/>
      <c r="K83" s="162"/>
      <c r="L83" s="162"/>
      <c r="M83" s="162"/>
      <c r="N83" s="162"/>
      <c r="O83" s="163"/>
    </row>
    <row r="84" spans="1:25" ht="20.100000000000001" customHeight="1" x14ac:dyDescent="0.2">
      <c r="A84" s="152">
        <v>2</v>
      </c>
      <c r="B84" s="135" t="s">
        <v>245</v>
      </c>
      <c r="C84" s="37" t="s">
        <v>22</v>
      </c>
      <c r="D84" s="119">
        <v>2</v>
      </c>
      <c r="E84" s="119"/>
      <c r="F84" s="119">
        <v>2</v>
      </c>
      <c r="G84" s="119" t="s">
        <v>20</v>
      </c>
      <c r="H84" s="119">
        <v>5</v>
      </c>
      <c r="I84" s="118" t="s">
        <v>174</v>
      </c>
      <c r="J84" s="119"/>
      <c r="K84" s="119"/>
      <c r="L84" s="119"/>
      <c r="M84" s="119"/>
      <c r="N84" s="119"/>
      <c r="O84" s="148"/>
    </row>
    <row r="85" spans="1:25" ht="20.100000000000001" customHeight="1" x14ac:dyDescent="0.2">
      <c r="A85" s="152">
        <v>3</v>
      </c>
      <c r="B85" s="135" t="s">
        <v>246</v>
      </c>
      <c r="C85" s="37" t="s">
        <v>22</v>
      </c>
      <c r="D85" s="119">
        <v>2</v>
      </c>
      <c r="E85" s="119"/>
      <c r="F85" s="119">
        <v>2</v>
      </c>
      <c r="G85" s="119" t="s">
        <v>20</v>
      </c>
      <c r="H85" s="119">
        <v>5</v>
      </c>
      <c r="I85" s="118" t="s">
        <v>174</v>
      </c>
      <c r="J85" s="119"/>
      <c r="K85" s="119"/>
      <c r="L85" s="119"/>
      <c r="M85" s="35"/>
      <c r="N85" s="35"/>
      <c r="O85" s="148"/>
      <c r="P85" s="159">
        <v>5</v>
      </c>
    </row>
    <row r="86" spans="1:25" ht="23.25" customHeight="1" x14ac:dyDescent="0.2">
      <c r="A86" s="152">
        <v>4</v>
      </c>
      <c r="B86" s="37" t="s">
        <v>247</v>
      </c>
      <c r="C86" s="37" t="s">
        <v>22</v>
      </c>
      <c r="D86" s="119">
        <v>2</v>
      </c>
      <c r="E86" s="119"/>
      <c r="F86" s="119">
        <v>2</v>
      </c>
      <c r="G86" s="119" t="s">
        <v>15</v>
      </c>
      <c r="H86" s="119">
        <v>5</v>
      </c>
      <c r="I86" s="118" t="s">
        <v>174</v>
      </c>
      <c r="J86" s="119"/>
      <c r="K86" s="119"/>
      <c r="L86" s="119"/>
      <c r="M86" s="119"/>
      <c r="N86" s="119"/>
      <c r="O86" s="148"/>
    </row>
    <row r="87" spans="1:25" ht="24.75" customHeight="1" x14ac:dyDescent="0.2">
      <c r="A87" s="152">
        <v>5</v>
      </c>
      <c r="B87" s="37" t="s">
        <v>42</v>
      </c>
      <c r="C87" s="37" t="s">
        <v>22</v>
      </c>
      <c r="D87" s="119">
        <v>2</v>
      </c>
      <c r="E87" s="119"/>
      <c r="F87" s="119">
        <v>2</v>
      </c>
      <c r="G87" s="119" t="s">
        <v>15</v>
      </c>
      <c r="H87" s="119">
        <v>5</v>
      </c>
      <c r="I87" s="118" t="s">
        <v>174</v>
      </c>
      <c r="J87" s="119"/>
      <c r="K87" s="119"/>
      <c r="L87" s="119"/>
      <c r="M87" s="119"/>
      <c r="N87" s="119"/>
      <c r="O87" s="148"/>
    </row>
    <row r="88" spans="1:25" ht="33.75" customHeight="1" x14ac:dyDescent="0.2">
      <c r="A88" s="152">
        <v>6</v>
      </c>
      <c r="B88" s="52" t="s">
        <v>192</v>
      </c>
      <c r="C88" s="37" t="s">
        <v>22</v>
      </c>
      <c r="D88" s="119">
        <v>2</v>
      </c>
      <c r="E88" s="119"/>
      <c r="F88" s="119">
        <v>2</v>
      </c>
      <c r="G88" s="119" t="s">
        <v>15</v>
      </c>
      <c r="H88" s="119">
        <v>5</v>
      </c>
      <c r="I88" s="118" t="s">
        <v>174</v>
      </c>
      <c r="J88" s="119"/>
      <c r="K88" s="119"/>
      <c r="L88" s="119"/>
      <c r="M88" s="119"/>
      <c r="N88" s="119"/>
      <c r="O88" s="148"/>
    </row>
    <row r="89" spans="1:25" ht="20.100000000000001" customHeight="1" x14ac:dyDescent="0.2">
      <c r="A89" s="152">
        <v>7</v>
      </c>
      <c r="B89" s="27" t="s">
        <v>248</v>
      </c>
      <c r="C89" s="37" t="s">
        <v>22</v>
      </c>
      <c r="D89" s="119"/>
      <c r="E89" s="119"/>
      <c r="F89" s="119"/>
      <c r="G89" s="119"/>
      <c r="H89" s="119"/>
      <c r="I89" s="119"/>
      <c r="J89" s="119">
        <v>2</v>
      </c>
      <c r="K89" s="119"/>
      <c r="L89" s="119">
        <v>2</v>
      </c>
      <c r="M89" s="119" t="s">
        <v>20</v>
      </c>
      <c r="N89" s="119">
        <v>6</v>
      </c>
      <c r="O89" s="120" t="s">
        <v>174</v>
      </c>
    </row>
    <row r="90" spans="1:25" ht="46.5" customHeight="1" x14ac:dyDescent="0.2">
      <c r="A90" s="152">
        <v>8</v>
      </c>
      <c r="B90" s="27" t="s">
        <v>249</v>
      </c>
      <c r="C90" s="37" t="s">
        <v>22</v>
      </c>
      <c r="D90" s="119"/>
      <c r="E90" s="119"/>
      <c r="F90" s="119"/>
      <c r="G90" s="119"/>
      <c r="H90" s="119"/>
      <c r="I90" s="119"/>
      <c r="J90" s="119">
        <v>2</v>
      </c>
      <c r="K90" s="119"/>
      <c r="L90" s="119">
        <v>2</v>
      </c>
      <c r="M90" s="119" t="s">
        <v>20</v>
      </c>
      <c r="N90" s="119">
        <v>6</v>
      </c>
      <c r="O90" s="120" t="s">
        <v>174</v>
      </c>
    </row>
    <row r="91" spans="1:25" ht="20.100000000000001" customHeight="1" x14ac:dyDescent="0.2">
      <c r="A91" s="152">
        <v>9</v>
      </c>
      <c r="B91" s="135" t="s">
        <v>250</v>
      </c>
      <c r="C91" s="37" t="s">
        <v>22</v>
      </c>
      <c r="D91" s="119"/>
      <c r="E91" s="119"/>
      <c r="F91" s="119"/>
      <c r="G91" s="119"/>
      <c r="H91" s="119"/>
      <c r="I91" s="119"/>
      <c r="J91" s="119">
        <v>2</v>
      </c>
      <c r="K91" s="119"/>
      <c r="L91" s="119">
        <v>2</v>
      </c>
      <c r="M91" s="119" t="s">
        <v>15</v>
      </c>
      <c r="N91" s="119">
        <v>6</v>
      </c>
      <c r="O91" s="120" t="s">
        <v>174</v>
      </c>
      <c r="U91" s="133">
        <v>18</v>
      </c>
      <c r="V91" s="133">
        <v>14</v>
      </c>
      <c r="W91" s="133">
        <f>U91*V91</f>
        <v>252</v>
      </c>
      <c r="X91" s="133">
        <v>260</v>
      </c>
      <c r="Y91" s="133">
        <f>W91+X91</f>
        <v>512</v>
      </c>
    </row>
    <row r="92" spans="1:25" ht="20.100000000000001" customHeight="1" x14ac:dyDescent="0.2">
      <c r="A92" s="152">
        <v>10</v>
      </c>
      <c r="B92" s="135" t="s">
        <v>148</v>
      </c>
      <c r="C92" s="37" t="s">
        <v>22</v>
      </c>
      <c r="D92" s="119"/>
      <c r="E92" s="119"/>
      <c r="F92" s="119"/>
      <c r="G92" s="119"/>
      <c r="H92" s="119"/>
      <c r="I92" s="119"/>
      <c r="J92" s="119">
        <v>2</v>
      </c>
      <c r="K92" s="119"/>
      <c r="L92" s="119">
        <v>2</v>
      </c>
      <c r="M92" s="119" t="s">
        <v>15</v>
      </c>
      <c r="N92" s="119">
        <v>6</v>
      </c>
      <c r="O92" s="120" t="s">
        <v>174</v>
      </c>
    </row>
    <row r="93" spans="1:25" ht="32.25" customHeight="1" x14ac:dyDescent="0.2">
      <c r="A93" s="152">
        <v>11</v>
      </c>
      <c r="B93" s="37" t="s">
        <v>251</v>
      </c>
      <c r="C93" s="37" t="s">
        <v>22</v>
      </c>
      <c r="D93" s="119"/>
      <c r="E93" s="119"/>
      <c r="F93" s="119"/>
      <c r="G93" s="119"/>
      <c r="H93" s="119"/>
      <c r="I93" s="119"/>
      <c r="J93" s="119">
        <v>0</v>
      </c>
      <c r="K93" s="119"/>
      <c r="L93" s="119">
        <v>6</v>
      </c>
      <c r="M93" s="119" t="s">
        <v>20</v>
      </c>
      <c r="N93" s="119">
        <v>6</v>
      </c>
      <c r="O93" s="120" t="s">
        <v>174</v>
      </c>
      <c r="T93" s="133">
        <v>286</v>
      </c>
    </row>
    <row r="94" spans="1:25" ht="20.100000000000001" customHeight="1" x14ac:dyDescent="0.2">
      <c r="A94" s="152"/>
      <c r="B94" s="38" t="s">
        <v>116</v>
      </c>
      <c r="C94" s="135"/>
      <c r="D94" s="134">
        <f>SUM(D83:D93)</f>
        <v>12</v>
      </c>
      <c r="E94" s="134"/>
      <c r="F94" s="134">
        <f>SUM(F83:F93)</f>
        <v>12</v>
      </c>
      <c r="G94" s="134"/>
      <c r="H94" s="134">
        <f>SUM(H83:H93)</f>
        <v>30</v>
      </c>
      <c r="I94" s="134"/>
      <c r="J94" s="134">
        <f>SUM(J89:J93)</f>
        <v>8</v>
      </c>
      <c r="K94" s="134"/>
      <c r="L94" s="134">
        <f>SUM(L89:L93)</f>
        <v>14</v>
      </c>
      <c r="M94" s="134"/>
      <c r="N94" s="134">
        <f>SUM(N89:N93)</f>
        <v>30</v>
      </c>
      <c r="O94" s="120" t="s">
        <v>174</v>
      </c>
      <c r="T94" s="133">
        <v>226</v>
      </c>
    </row>
    <row r="95" spans="1:25" ht="34.5" customHeight="1" x14ac:dyDescent="0.2">
      <c r="A95" s="152"/>
      <c r="B95" s="126" t="s">
        <v>206</v>
      </c>
      <c r="C95" s="233">
        <f>D94+F94</f>
        <v>24</v>
      </c>
      <c r="D95" s="233"/>
      <c r="E95" s="233"/>
      <c r="F95" s="233"/>
      <c r="G95" s="233"/>
      <c r="H95" s="119" t="s">
        <v>25</v>
      </c>
      <c r="I95" s="119"/>
      <c r="J95" s="233">
        <f>J94+L94</f>
        <v>22</v>
      </c>
      <c r="K95" s="233"/>
      <c r="L95" s="233"/>
      <c r="M95" s="233"/>
      <c r="N95" s="119" t="s">
        <v>25</v>
      </c>
      <c r="O95" s="148"/>
      <c r="T95" s="133">
        <f>T93+T94</f>
        <v>512</v>
      </c>
    </row>
    <row r="96" spans="1:25" ht="20.100000000000001" customHeight="1" x14ac:dyDescent="0.2">
      <c r="A96" s="152"/>
      <c r="B96" s="136" t="s">
        <v>132</v>
      </c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148"/>
    </row>
    <row r="97" spans="1:29" ht="20.100000000000001" customHeight="1" x14ac:dyDescent="0.2">
      <c r="A97" s="152"/>
      <c r="B97" s="136" t="s">
        <v>133</v>
      </c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48"/>
    </row>
    <row r="98" spans="1:29" ht="30" customHeight="1" thickBot="1" x14ac:dyDescent="0.25">
      <c r="A98" s="154"/>
      <c r="B98" s="155" t="s">
        <v>134</v>
      </c>
      <c r="C98" s="156"/>
      <c r="D98" s="142">
        <f>12*14</f>
        <v>168</v>
      </c>
      <c r="E98" s="142"/>
      <c r="F98" s="142">
        <f>F94*14</f>
        <v>168</v>
      </c>
      <c r="G98" s="142"/>
      <c r="H98" s="142"/>
      <c r="I98" s="142"/>
      <c r="J98" s="142">
        <f>J94*10</f>
        <v>80</v>
      </c>
      <c r="K98" s="142"/>
      <c r="L98" s="142">
        <f>L94*10</f>
        <v>140</v>
      </c>
      <c r="M98" s="156"/>
      <c r="N98" s="156"/>
      <c r="O98" s="157"/>
    </row>
    <row r="99" spans="1:29" ht="12.75" customHeight="1" thickBot="1" x14ac:dyDescent="0.25">
      <c r="A99" s="146"/>
      <c r="O99" s="164"/>
    </row>
    <row r="100" spans="1:29" ht="29.25" customHeight="1" thickBot="1" x14ac:dyDescent="0.3">
      <c r="A100" s="165"/>
      <c r="B100" s="166" t="s">
        <v>43</v>
      </c>
      <c r="C100" s="253" t="s">
        <v>125</v>
      </c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5"/>
    </row>
    <row r="101" spans="1:29" ht="20.100000000000001" customHeight="1" x14ac:dyDescent="0.2">
      <c r="A101" s="234" t="s">
        <v>34</v>
      </c>
      <c r="B101" s="234"/>
      <c r="C101" s="234"/>
      <c r="D101" s="234" t="s">
        <v>35</v>
      </c>
      <c r="E101" s="234"/>
      <c r="F101" s="234"/>
      <c r="G101" s="234"/>
      <c r="H101" s="234"/>
      <c r="I101" s="206"/>
      <c r="J101" s="234" t="s">
        <v>252</v>
      </c>
      <c r="K101" s="234"/>
      <c r="L101" s="234"/>
      <c r="M101" s="234"/>
      <c r="N101" s="234"/>
      <c r="O101" s="207"/>
    </row>
    <row r="102" spans="1:29" ht="20.100000000000001" customHeight="1" x14ac:dyDescent="0.2">
      <c r="A102" s="235" t="s">
        <v>256</v>
      </c>
      <c r="B102" s="235"/>
      <c r="C102" s="235"/>
      <c r="D102" s="236" t="s">
        <v>164</v>
      </c>
      <c r="E102" s="236"/>
      <c r="F102" s="236"/>
      <c r="G102" s="236"/>
      <c r="H102" s="236"/>
      <c r="I102" s="200"/>
      <c r="J102" s="234" t="s">
        <v>37</v>
      </c>
      <c r="K102" s="234"/>
      <c r="L102" s="234"/>
      <c r="M102" s="234"/>
      <c r="N102" s="234"/>
      <c r="O102" s="207"/>
    </row>
    <row r="105" spans="1:29" ht="20.100000000000001" customHeight="1" x14ac:dyDescent="0.2"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</row>
    <row r="106" spans="1:29" ht="20.100000000000001" customHeight="1" x14ac:dyDescent="0.2"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</row>
    <row r="107" spans="1:29" ht="20.100000000000001" customHeight="1" x14ac:dyDescent="0.2"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</row>
    <row r="108" spans="1:29" ht="20.100000000000001" customHeight="1" x14ac:dyDescent="0.2"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</row>
  </sheetData>
  <mergeCells count="104">
    <mergeCell ref="J71:N71"/>
    <mergeCell ref="C66:N66"/>
    <mergeCell ref="A73:H73"/>
    <mergeCell ref="A70:C70"/>
    <mergeCell ref="D70:H70"/>
    <mergeCell ref="J70:N70"/>
    <mergeCell ref="M50:M51"/>
    <mergeCell ref="A49:A51"/>
    <mergeCell ref="B49:B51"/>
    <mergeCell ref="C49:C51"/>
    <mergeCell ref="D50:F50"/>
    <mergeCell ref="G50:G51"/>
    <mergeCell ref="A72:H72"/>
    <mergeCell ref="N50:N51"/>
    <mergeCell ref="A74:H74"/>
    <mergeCell ref="A75:H75"/>
    <mergeCell ref="A76:H76"/>
    <mergeCell ref="A41:H41"/>
    <mergeCell ref="A44:H44"/>
    <mergeCell ref="A45:H45"/>
    <mergeCell ref="A71:C71"/>
    <mergeCell ref="D71:H71"/>
    <mergeCell ref="A102:C102"/>
    <mergeCell ref="D102:H102"/>
    <mergeCell ref="A77:H77"/>
    <mergeCell ref="A79:H79"/>
    <mergeCell ref="A42:H42"/>
    <mergeCell ref="A43:H43"/>
    <mergeCell ref="A46:H46"/>
    <mergeCell ref="J102:N102"/>
    <mergeCell ref="B80:B82"/>
    <mergeCell ref="C80:C82"/>
    <mergeCell ref="C95:G95"/>
    <mergeCell ref="J95:M95"/>
    <mergeCell ref="A101:C101"/>
    <mergeCell ref="J101:N101"/>
    <mergeCell ref="D101:H101"/>
    <mergeCell ref="A80:A82"/>
    <mergeCell ref="D81:F81"/>
    <mergeCell ref="G81:G82"/>
    <mergeCell ref="J81:L81"/>
    <mergeCell ref="M81:M82"/>
    <mergeCell ref="C96:N96"/>
    <mergeCell ref="H81:H82"/>
    <mergeCell ref="N81:N82"/>
    <mergeCell ref="C100:O100"/>
    <mergeCell ref="N10:N11"/>
    <mergeCell ref="C29:N29"/>
    <mergeCell ref="B9:B11"/>
    <mergeCell ref="C9:C11"/>
    <mergeCell ref="D10:F10"/>
    <mergeCell ref="G10:G11"/>
    <mergeCell ref="H10:H11"/>
    <mergeCell ref="J10:L10"/>
    <mergeCell ref="C28:G28"/>
    <mergeCell ref="J28:M28"/>
    <mergeCell ref="A1:H1"/>
    <mergeCell ref="A2:H2"/>
    <mergeCell ref="A3:H3"/>
    <mergeCell ref="A4:H4"/>
    <mergeCell ref="A5:H5"/>
    <mergeCell ref="A6:H6"/>
    <mergeCell ref="A8:H8"/>
    <mergeCell ref="A9:A11"/>
    <mergeCell ref="M10:M11"/>
    <mergeCell ref="A39:C39"/>
    <mergeCell ref="H50:H51"/>
    <mergeCell ref="J50:L50"/>
    <mergeCell ref="M34:M35"/>
    <mergeCell ref="C33:C35"/>
    <mergeCell ref="H34:H35"/>
    <mergeCell ref="N34:N35"/>
    <mergeCell ref="A48:H48"/>
    <mergeCell ref="D33:H33"/>
    <mergeCell ref="J33:N33"/>
    <mergeCell ref="D34:F34"/>
    <mergeCell ref="J34:L34"/>
    <mergeCell ref="G34:G35"/>
    <mergeCell ref="A33:A35"/>
    <mergeCell ref="I50:I51"/>
    <mergeCell ref="O50:O51"/>
    <mergeCell ref="A78:C78"/>
    <mergeCell ref="I81:I82"/>
    <mergeCell ref="O81:O82"/>
    <mergeCell ref="D80:I80"/>
    <mergeCell ref="J80:O80"/>
    <mergeCell ref="A7:C7"/>
    <mergeCell ref="D9:I9"/>
    <mergeCell ref="J9:O9"/>
    <mergeCell ref="I10:I11"/>
    <mergeCell ref="O10:O11"/>
    <mergeCell ref="I34:I35"/>
    <mergeCell ref="O34:O35"/>
    <mergeCell ref="A47:C47"/>
    <mergeCell ref="D49:I49"/>
    <mergeCell ref="J49:O49"/>
    <mergeCell ref="C65:G65"/>
    <mergeCell ref="J65:M65"/>
    <mergeCell ref="J39:N39"/>
    <mergeCell ref="D39:H39"/>
    <mergeCell ref="A40:C40"/>
    <mergeCell ref="J40:N40"/>
    <mergeCell ref="D40:H40"/>
    <mergeCell ref="B33:B35"/>
  </mergeCells>
  <printOptions horizontalCentered="1"/>
  <pageMargins left="0.25" right="0.25" top="0.25" bottom="0.5" header="0.3" footer="0.3"/>
  <pageSetup paperSize="9" scale="69" orientation="landscape" r:id="rId1"/>
  <rowBreaks count="2" manualBreakCount="2">
    <brk id="40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9"/>
  <sheetViews>
    <sheetView tabSelected="1" view="pageBreakPreview" topLeftCell="A49" zoomScale="80" zoomScaleNormal="100" zoomScaleSheetLayoutView="80" workbookViewId="0">
      <selection activeCell="AO38" sqref="AO38"/>
    </sheetView>
  </sheetViews>
  <sheetFormatPr defaultColWidth="8.85546875" defaultRowHeight="15" x14ac:dyDescent="0.25"/>
  <cols>
    <col min="1" max="1" width="7.42578125" customWidth="1"/>
    <col min="2" max="2" width="44.7109375" customWidth="1"/>
    <col min="3" max="3" width="16.28515625" customWidth="1"/>
    <col min="4" max="4" width="7.42578125" customWidth="1"/>
    <col min="5" max="5" width="6.5703125" customWidth="1"/>
    <col min="6" max="6" width="7.5703125" customWidth="1"/>
    <col min="7" max="7" width="14.42578125" customWidth="1"/>
    <col min="8" max="8" width="11.5703125" customWidth="1"/>
    <col min="9" max="9" width="10.28515625" style="14" customWidth="1"/>
    <col min="10" max="10" width="7.42578125" customWidth="1"/>
    <col min="12" max="12" width="7.42578125" customWidth="1"/>
    <col min="13" max="13" width="12.7109375" customWidth="1"/>
    <col min="14" max="14" width="10.28515625" customWidth="1"/>
    <col min="15" max="15" width="15" style="14" customWidth="1"/>
    <col min="16" max="16" width="9.85546875" customWidth="1"/>
    <col min="17" max="26" width="9.140625" hidden="1" customWidth="1"/>
  </cols>
  <sheetData>
    <row r="1" spans="1:15" x14ac:dyDescent="0.25">
      <c r="A1" s="220" t="s">
        <v>217</v>
      </c>
      <c r="B1" s="220"/>
      <c r="C1" s="220"/>
      <c r="D1" s="220"/>
      <c r="E1" s="220"/>
      <c r="F1" s="220"/>
      <c r="G1" s="220"/>
      <c r="H1" s="220"/>
      <c r="I1" s="22"/>
      <c r="J1" s="24"/>
      <c r="K1" s="24"/>
      <c r="L1" s="24"/>
      <c r="M1" s="24"/>
      <c r="N1" s="24"/>
      <c r="O1" s="24"/>
    </row>
    <row r="2" spans="1:15" x14ac:dyDescent="0.25">
      <c r="A2" s="220" t="s">
        <v>224</v>
      </c>
      <c r="B2" s="220"/>
      <c r="C2" s="220"/>
      <c r="D2" s="220"/>
      <c r="E2" s="220"/>
      <c r="F2" s="220"/>
      <c r="G2" s="220"/>
      <c r="H2" s="220"/>
      <c r="I2" s="22"/>
      <c r="J2" s="24"/>
      <c r="K2" s="24"/>
      <c r="L2" s="24"/>
      <c r="M2" s="24"/>
      <c r="N2" s="24"/>
      <c r="O2" s="24"/>
    </row>
    <row r="3" spans="1:15" x14ac:dyDescent="0.25">
      <c r="A3" s="220" t="s">
        <v>0</v>
      </c>
      <c r="B3" s="220"/>
      <c r="C3" s="220"/>
      <c r="D3" s="220"/>
      <c r="E3" s="220"/>
      <c r="F3" s="220"/>
      <c r="G3" s="220"/>
      <c r="H3" s="220"/>
      <c r="I3" s="22"/>
      <c r="J3" s="24"/>
      <c r="K3" s="24"/>
      <c r="L3" s="24"/>
      <c r="M3" s="24"/>
      <c r="N3" s="24"/>
      <c r="O3" s="24"/>
    </row>
    <row r="4" spans="1:15" x14ac:dyDescent="0.25">
      <c r="A4" s="220" t="s">
        <v>226</v>
      </c>
      <c r="B4" s="220"/>
      <c r="C4" s="220"/>
      <c r="D4" s="220"/>
      <c r="E4" s="220"/>
      <c r="F4" s="220"/>
      <c r="G4" s="220"/>
      <c r="H4" s="220"/>
      <c r="I4" s="22"/>
      <c r="J4" s="24"/>
      <c r="K4" s="24"/>
      <c r="L4" s="24"/>
      <c r="M4" s="24"/>
      <c r="N4" s="24"/>
      <c r="O4" s="24"/>
    </row>
    <row r="5" spans="1:15" x14ac:dyDescent="0.25">
      <c r="A5" s="220" t="s">
        <v>1</v>
      </c>
      <c r="B5" s="220"/>
      <c r="C5" s="220"/>
      <c r="D5" s="220"/>
      <c r="E5" s="220"/>
      <c r="F5" s="220"/>
      <c r="G5" s="220"/>
      <c r="H5" s="220"/>
      <c r="I5" s="22"/>
      <c r="J5" s="24"/>
      <c r="K5" s="24"/>
      <c r="L5" s="24"/>
      <c r="M5" s="24"/>
      <c r="N5" s="24"/>
      <c r="O5" s="24"/>
    </row>
    <row r="6" spans="1:15" x14ac:dyDescent="0.25">
      <c r="A6" s="220" t="s">
        <v>180</v>
      </c>
      <c r="B6" s="220"/>
      <c r="C6" s="220"/>
      <c r="D6" s="220"/>
      <c r="E6" s="220"/>
      <c r="F6" s="220"/>
      <c r="G6" s="220"/>
      <c r="H6" s="220"/>
      <c r="I6" s="22"/>
      <c r="J6" s="24"/>
      <c r="K6" s="24"/>
      <c r="L6" s="24"/>
      <c r="M6" s="24"/>
      <c r="N6" s="24"/>
      <c r="O6" s="24"/>
    </row>
    <row r="7" spans="1:15" s="14" customFormat="1" x14ac:dyDescent="0.25">
      <c r="A7" s="220" t="s">
        <v>166</v>
      </c>
      <c r="B7" s="220"/>
      <c r="C7" s="220"/>
      <c r="D7" s="22"/>
      <c r="E7" s="22"/>
      <c r="F7" s="22"/>
      <c r="G7" s="22"/>
      <c r="H7" s="22"/>
      <c r="I7" s="22"/>
      <c r="J7" s="24"/>
      <c r="K7" s="24"/>
      <c r="L7" s="24"/>
      <c r="M7" s="24"/>
      <c r="N7" s="24"/>
      <c r="O7" s="24"/>
    </row>
    <row r="8" spans="1:15" ht="20.25" customHeight="1" thickBot="1" x14ac:dyDescent="0.3">
      <c r="A8" s="245" t="s">
        <v>157</v>
      </c>
      <c r="B8" s="245"/>
      <c r="C8" s="245"/>
      <c r="D8" s="245"/>
      <c r="E8" s="245"/>
      <c r="F8" s="245"/>
      <c r="G8" s="245"/>
      <c r="H8" s="245"/>
      <c r="I8" s="63"/>
      <c r="J8" s="64"/>
      <c r="K8" s="64"/>
      <c r="L8" s="64"/>
      <c r="M8" s="64"/>
      <c r="N8" s="64"/>
      <c r="O8" s="64"/>
    </row>
    <row r="9" spans="1:15" x14ac:dyDescent="0.25">
      <c r="A9" s="247" t="s">
        <v>195</v>
      </c>
      <c r="B9" s="237" t="s">
        <v>3</v>
      </c>
      <c r="C9" s="237" t="s">
        <v>4</v>
      </c>
      <c r="D9" s="223" t="s">
        <v>5</v>
      </c>
      <c r="E9" s="223"/>
      <c r="F9" s="223"/>
      <c r="G9" s="223"/>
      <c r="H9" s="223"/>
      <c r="I9" s="224"/>
      <c r="J9" s="223" t="s">
        <v>6</v>
      </c>
      <c r="K9" s="223"/>
      <c r="L9" s="223"/>
      <c r="M9" s="223"/>
      <c r="N9" s="223"/>
      <c r="O9" s="226"/>
    </row>
    <row r="10" spans="1:15" x14ac:dyDescent="0.25">
      <c r="A10" s="248"/>
      <c r="B10" s="238"/>
      <c r="C10" s="238"/>
      <c r="D10" s="221" t="s">
        <v>7</v>
      </c>
      <c r="E10" s="221"/>
      <c r="F10" s="221"/>
      <c r="G10" s="221" t="s">
        <v>8</v>
      </c>
      <c r="H10" s="221" t="s">
        <v>9</v>
      </c>
      <c r="I10" s="221" t="s">
        <v>167</v>
      </c>
      <c r="J10" s="221" t="s">
        <v>7</v>
      </c>
      <c r="K10" s="221"/>
      <c r="L10" s="221"/>
      <c r="M10" s="221" t="s">
        <v>8</v>
      </c>
      <c r="N10" s="221" t="s">
        <v>9</v>
      </c>
      <c r="O10" s="227" t="s">
        <v>167</v>
      </c>
    </row>
    <row r="11" spans="1:15" ht="17.25" customHeight="1" thickBot="1" x14ac:dyDescent="0.3">
      <c r="A11" s="249"/>
      <c r="B11" s="239"/>
      <c r="C11" s="239"/>
      <c r="D11" s="144" t="s">
        <v>10</v>
      </c>
      <c r="E11" s="144" t="s">
        <v>11</v>
      </c>
      <c r="F11" s="144" t="s">
        <v>12</v>
      </c>
      <c r="G11" s="240"/>
      <c r="H11" s="240"/>
      <c r="I11" s="222"/>
      <c r="J11" s="144" t="s">
        <v>10</v>
      </c>
      <c r="K11" s="144" t="s">
        <v>13</v>
      </c>
      <c r="L11" s="144" t="s">
        <v>12</v>
      </c>
      <c r="M11" s="240"/>
      <c r="N11" s="240"/>
      <c r="O11" s="228"/>
    </row>
    <row r="12" spans="1:15" x14ac:dyDescent="0.25">
      <c r="A12" s="112">
        <v>1</v>
      </c>
      <c r="B12" s="168" t="s">
        <v>175</v>
      </c>
      <c r="C12" s="170" t="s">
        <v>14</v>
      </c>
      <c r="D12" s="114">
        <v>2</v>
      </c>
      <c r="E12" s="114"/>
      <c r="F12" s="114">
        <v>2</v>
      </c>
      <c r="G12" s="114" t="s">
        <v>15</v>
      </c>
      <c r="H12" s="114">
        <v>5</v>
      </c>
      <c r="I12" s="114" t="s">
        <v>174</v>
      </c>
      <c r="J12" s="114"/>
      <c r="K12" s="114"/>
      <c r="L12" s="114"/>
      <c r="M12" s="114"/>
      <c r="N12" s="114"/>
      <c r="O12" s="115"/>
    </row>
    <row r="13" spans="1:15" x14ac:dyDescent="0.25">
      <c r="A13" s="66">
        <v>2</v>
      </c>
      <c r="B13" s="17" t="s">
        <v>168</v>
      </c>
      <c r="C13" s="52" t="s">
        <v>16</v>
      </c>
      <c r="D13" s="30">
        <v>2</v>
      </c>
      <c r="E13" s="30"/>
      <c r="F13" s="30">
        <v>2</v>
      </c>
      <c r="G13" s="30" t="s">
        <v>15</v>
      </c>
      <c r="H13" s="30">
        <v>5</v>
      </c>
      <c r="I13" s="30" t="s">
        <v>174</v>
      </c>
      <c r="J13" s="30"/>
      <c r="K13" s="30"/>
      <c r="L13" s="30"/>
      <c r="M13" s="30"/>
      <c r="N13" s="30"/>
      <c r="O13" s="34"/>
    </row>
    <row r="14" spans="1:15" x14ac:dyDescent="0.25">
      <c r="A14" s="66">
        <v>3</v>
      </c>
      <c r="B14" s="17" t="s">
        <v>17</v>
      </c>
      <c r="C14" s="52" t="s">
        <v>16</v>
      </c>
      <c r="D14" s="30">
        <v>2</v>
      </c>
      <c r="E14" s="30"/>
      <c r="F14" s="30">
        <v>2</v>
      </c>
      <c r="G14" s="30" t="s">
        <v>15</v>
      </c>
      <c r="H14" s="30">
        <v>5</v>
      </c>
      <c r="I14" s="30" t="s">
        <v>174</v>
      </c>
      <c r="J14" s="30"/>
      <c r="K14" s="30"/>
      <c r="L14" s="30"/>
      <c r="M14" s="30"/>
      <c r="N14" s="30"/>
      <c r="O14" s="34"/>
    </row>
    <row r="15" spans="1:15" ht="20.25" customHeight="1" x14ac:dyDescent="0.25">
      <c r="A15" s="66">
        <v>4</v>
      </c>
      <c r="B15" s="17" t="s">
        <v>18</v>
      </c>
      <c r="C15" s="52" t="s">
        <v>19</v>
      </c>
      <c r="D15" s="30">
        <v>1</v>
      </c>
      <c r="E15" s="30"/>
      <c r="F15" s="30">
        <v>1</v>
      </c>
      <c r="G15" s="30" t="s">
        <v>15</v>
      </c>
      <c r="H15" s="30">
        <v>5</v>
      </c>
      <c r="I15" s="30" t="s">
        <v>174</v>
      </c>
      <c r="J15" s="30"/>
      <c r="K15" s="30"/>
      <c r="L15" s="30"/>
      <c r="M15" s="30"/>
      <c r="N15" s="30"/>
      <c r="O15" s="34"/>
    </row>
    <row r="16" spans="1:15" ht="19.5" customHeight="1" x14ac:dyDescent="0.25">
      <c r="A16" s="66">
        <v>5</v>
      </c>
      <c r="B16" s="17" t="s">
        <v>169</v>
      </c>
      <c r="C16" s="52" t="s">
        <v>19</v>
      </c>
      <c r="D16" s="30">
        <v>1</v>
      </c>
      <c r="E16" s="30"/>
      <c r="F16" s="30">
        <v>1</v>
      </c>
      <c r="G16" s="30" t="s">
        <v>20</v>
      </c>
      <c r="H16" s="30">
        <v>3</v>
      </c>
      <c r="I16" s="30" t="s">
        <v>174</v>
      </c>
      <c r="J16" s="30"/>
      <c r="K16" s="30"/>
      <c r="L16" s="30"/>
      <c r="M16" s="30"/>
      <c r="N16" s="30"/>
      <c r="O16" s="34"/>
    </row>
    <row r="17" spans="1:26" s="12" customFormat="1" ht="18" customHeight="1" x14ac:dyDescent="0.25">
      <c r="A17" s="66">
        <v>6</v>
      </c>
      <c r="B17" s="32" t="s">
        <v>170</v>
      </c>
      <c r="C17" s="52" t="s">
        <v>19</v>
      </c>
      <c r="D17" s="30">
        <v>2</v>
      </c>
      <c r="E17" s="30"/>
      <c r="F17" s="30">
        <v>0</v>
      </c>
      <c r="G17" s="30" t="s">
        <v>20</v>
      </c>
      <c r="H17" s="30">
        <v>3</v>
      </c>
      <c r="I17" s="30" t="s">
        <v>174</v>
      </c>
      <c r="J17" s="30"/>
      <c r="K17" s="30"/>
      <c r="L17" s="30"/>
      <c r="M17" s="30"/>
      <c r="N17" s="30"/>
      <c r="O17" s="34"/>
      <c r="S17" s="12">
        <v>20</v>
      </c>
      <c r="T17" s="12">
        <v>23</v>
      </c>
      <c r="U17" s="12">
        <v>6.4</v>
      </c>
      <c r="V17" s="12">
        <v>49.4</v>
      </c>
      <c r="W17" s="12">
        <v>14</v>
      </c>
      <c r="X17" s="12">
        <f>V17*W17</f>
        <v>691.6</v>
      </c>
    </row>
    <row r="18" spans="1:26" s="1" customFormat="1" x14ac:dyDescent="0.25">
      <c r="A18" s="66">
        <v>7</v>
      </c>
      <c r="B18" s="17" t="s">
        <v>40</v>
      </c>
      <c r="C18" s="52" t="s">
        <v>22</v>
      </c>
      <c r="D18" s="30">
        <v>2</v>
      </c>
      <c r="E18" s="30"/>
      <c r="F18" s="30">
        <v>0</v>
      </c>
      <c r="G18" s="30" t="s">
        <v>15</v>
      </c>
      <c r="H18" s="30">
        <v>3</v>
      </c>
      <c r="I18" s="30" t="s">
        <v>174</v>
      </c>
      <c r="J18" s="30"/>
      <c r="K18" s="30"/>
      <c r="L18" s="30"/>
      <c r="M18" s="67"/>
      <c r="N18" s="67"/>
      <c r="O18" s="68"/>
    </row>
    <row r="19" spans="1:26" ht="19.5" customHeight="1" x14ac:dyDescent="0.25">
      <c r="A19" s="66">
        <v>8</v>
      </c>
      <c r="B19" s="17" t="s">
        <v>171</v>
      </c>
      <c r="C19" s="52" t="s">
        <v>19</v>
      </c>
      <c r="D19" s="30">
        <v>1</v>
      </c>
      <c r="E19" s="30"/>
      <c r="F19" s="30">
        <v>1</v>
      </c>
      <c r="G19" s="30" t="s">
        <v>15</v>
      </c>
      <c r="H19" s="30">
        <v>1</v>
      </c>
      <c r="I19" s="30" t="s">
        <v>174</v>
      </c>
      <c r="J19" s="30">
        <v>1</v>
      </c>
      <c r="K19" s="30"/>
      <c r="L19" s="30">
        <v>1</v>
      </c>
      <c r="M19" s="30" t="s">
        <v>15</v>
      </c>
      <c r="N19" s="30">
        <v>1</v>
      </c>
      <c r="O19" s="34" t="s">
        <v>174</v>
      </c>
    </row>
    <row r="20" spans="1:26" ht="19.5" customHeight="1" x14ac:dyDescent="0.25">
      <c r="A20" s="66">
        <v>9</v>
      </c>
      <c r="B20" s="17" t="s">
        <v>21</v>
      </c>
      <c r="C20" s="52" t="s">
        <v>16</v>
      </c>
      <c r="D20" s="30"/>
      <c r="E20" s="30"/>
      <c r="F20" s="30"/>
      <c r="G20" s="30"/>
      <c r="H20" s="30"/>
      <c r="I20" s="30"/>
      <c r="J20" s="30">
        <v>2</v>
      </c>
      <c r="K20" s="30"/>
      <c r="L20" s="30">
        <v>2</v>
      </c>
      <c r="M20" s="30" t="s">
        <v>15</v>
      </c>
      <c r="N20" s="30">
        <v>5</v>
      </c>
      <c r="O20" s="34" t="s">
        <v>174</v>
      </c>
      <c r="S20">
        <v>43</v>
      </c>
      <c r="T20">
        <v>14</v>
      </c>
      <c r="U20">
        <f>S20*T20</f>
        <v>602</v>
      </c>
      <c r="V20">
        <v>90</v>
      </c>
      <c r="W20">
        <f>U20+V20</f>
        <v>692</v>
      </c>
      <c r="Z20">
        <v>154</v>
      </c>
    </row>
    <row r="21" spans="1:26" ht="27.75" customHeight="1" x14ac:dyDescent="0.25">
      <c r="A21" s="66">
        <v>10</v>
      </c>
      <c r="B21" s="52" t="s">
        <v>205</v>
      </c>
      <c r="C21" s="52" t="s">
        <v>14</v>
      </c>
      <c r="D21" s="30"/>
      <c r="E21" s="30"/>
      <c r="F21" s="30"/>
      <c r="G21" s="30"/>
      <c r="H21" s="30"/>
      <c r="I21" s="30"/>
      <c r="J21" s="30">
        <v>2</v>
      </c>
      <c r="K21" s="30"/>
      <c r="L21" s="30">
        <v>2</v>
      </c>
      <c r="M21" s="30" t="s">
        <v>15</v>
      </c>
      <c r="N21" s="30">
        <v>5</v>
      </c>
      <c r="O21" s="34" t="s">
        <v>174</v>
      </c>
      <c r="W21">
        <v>364</v>
      </c>
      <c r="Z21">
        <v>182</v>
      </c>
    </row>
    <row r="22" spans="1:26" x14ac:dyDescent="0.25">
      <c r="A22" s="66">
        <v>11</v>
      </c>
      <c r="B22" s="17" t="s">
        <v>172</v>
      </c>
      <c r="C22" s="52" t="s">
        <v>14</v>
      </c>
      <c r="D22" s="30"/>
      <c r="E22" s="30"/>
      <c r="F22" s="30"/>
      <c r="G22" s="30"/>
      <c r="H22" s="30"/>
      <c r="I22" s="30"/>
      <c r="J22" s="30">
        <v>2</v>
      </c>
      <c r="K22" s="30"/>
      <c r="L22" s="30">
        <v>2</v>
      </c>
      <c r="M22" s="30" t="s">
        <v>15</v>
      </c>
      <c r="N22" s="30">
        <v>5</v>
      </c>
      <c r="O22" s="34" t="s">
        <v>174</v>
      </c>
      <c r="W22">
        <f>SUM(W20:W21)</f>
        <v>1056</v>
      </c>
      <c r="Z22">
        <f>Z20+Z21</f>
        <v>336</v>
      </c>
    </row>
    <row r="23" spans="1:26" x14ac:dyDescent="0.25">
      <c r="A23" s="66">
        <v>12</v>
      </c>
      <c r="B23" s="17" t="s">
        <v>173</v>
      </c>
      <c r="C23" s="52" t="s">
        <v>22</v>
      </c>
      <c r="D23" s="30"/>
      <c r="E23" s="30"/>
      <c r="F23" s="30"/>
      <c r="G23" s="30"/>
      <c r="H23" s="30"/>
      <c r="I23" s="30"/>
      <c r="J23" s="30">
        <v>2</v>
      </c>
      <c r="K23" s="30"/>
      <c r="L23" s="30">
        <v>1</v>
      </c>
      <c r="M23" s="30" t="s">
        <v>15</v>
      </c>
      <c r="N23" s="30">
        <v>5</v>
      </c>
      <c r="O23" s="34" t="s">
        <v>174</v>
      </c>
    </row>
    <row r="24" spans="1:26" x14ac:dyDescent="0.25">
      <c r="A24" s="66">
        <v>13</v>
      </c>
      <c r="B24" s="17" t="s">
        <v>193</v>
      </c>
      <c r="C24" s="52" t="s">
        <v>22</v>
      </c>
      <c r="D24" s="30"/>
      <c r="E24" s="30"/>
      <c r="F24" s="30"/>
      <c r="G24" s="30"/>
      <c r="H24" s="30"/>
      <c r="I24" s="30"/>
      <c r="J24" s="30">
        <v>1</v>
      </c>
      <c r="K24" s="30"/>
      <c r="L24" s="30">
        <v>1</v>
      </c>
      <c r="M24" s="30" t="s">
        <v>15</v>
      </c>
      <c r="N24" s="30">
        <v>3</v>
      </c>
      <c r="O24" s="34" t="s">
        <v>174</v>
      </c>
      <c r="U24">
        <v>266</v>
      </c>
      <c r="V24">
        <v>90</v>
      </c>
      <c r="W24">
        <f>U24+V24</f>
        <v>356</v>
      </c>
    </row>
    <row r="25" spans="1:26" x14ac:dyDescent="0.25">
      <c r="A25" s="66">
        <v>14</v>
      </c>
      <c r="B25" s="17" t="s">
        <v>41</v>
      </c>
      <c r="C25" s="52" t="s">
        <v>22</v>
      </c>
      <c r="D25" s="30"/>
      <c r="E25" s="30"/>
      <c r="F25" s="30"/>
      <c r="G25" s="30"/>
      <c r="H25" s="30"/>
      <c r="I25" s="30"/>
      <c r="J25" s="30">
        <v>1</v>
      </c>
      <c r="K25" s="30"/>
      <c r="L25" s="30">
        <v>1</v>
      </c>
      <c r="M25" s="30" t="s">
        <v>15</v>
      </c>
      <c r="N25" s="30">
        <v>3</v>
      </c>
      <c r="O25" s="34" t="s">
        <v>174</v>
      </c>
    </row>
    <row r="26" spans="1:26" x14ac:dyDescent="0.25">
      <c r="A26" s="66">
        <v>15</v>
      </c>
      <c r="B26" s="17" t="s">
        <v>24</v>
      </c>
      <c r="C26" s="52" t="s">
        <v>16</v>
      </c>
      <c r="D26" s="30"/>
      <c r="E26" s="30"/>
      <c r="F26" s="30"/>
      <c r="G26" s="30"/>
      <c r="H26" s="30"/>
      <c r="I26" s="30"/>
      <c r="J26" s="65"/>
      <c r="K26" s="30">
        <v>90</v>
      </c>
      <c r="L26" s="65"/>
      <c r="M26" s="30" t="s">
        <v>20</v>
      </c>
      <c r="N26" s="30">
        <v>3</v>
      </c>
      <c r="O26" s="34" t="s">
        <v>174</v>
      </c>
    </row>
    <row r="27" spans="1:26" x14ac:dyDescent="0.25">
      <c r="A27" s="66"/>
      <c r="B27" s="69" t="s">
        <v>116</v>
      </c>
      <c r="C27" s="30"/>
      <c r="D27" s="65">
        <f>SUM(D12:D26)</f>
        <v>13</v>
      </c>
      <c r="E27" s="30"/>
      <c r="F27" s="65">
        <f>SUM(F12:F26)</f>
        <v>9</v>
      </c>
      <c r="G27" s="30"/>
      <c r="H27" s="30">
        <f>SUM(H12:H26)</f>
        <v>30</v>
      </c>
      <c r="I27" s="30"/>
      <c r="J27" s="65">
        <f>SUM(J19:J26)</f>
        <v>11</v>
      </c>
      <c r="K27" s="65">
        <v>6.4</v>
      </c>
      <c r="L27" s="65">
        <f>SUM(L19:L25)</f>
        <v>10</v>
      </c>
      <c r="M27" s="65"/>
      <c r="N27" s="65">
        <f>SUM(N19:N26)</f>
        <v>30</v>
      </c>
      <c r="O27" s="34"/>
    </row>
    <row r="28" spans="1:26" ht="28.5" customHeight="1" x14ac:dyDescent="0.25">
      <c r="A28" s="66"/>
      <c r="B28" s="70" t="s">
        <v>206</v>
      </c>
      <c r="C28" s="229">
        <f>D27+F27</f>
        <v>22</v>
      </c>
      <c r="D28" s="229"/>
      <c r="E28" s="229"/>
      <c r="F28" s="229"/>
      <c r="G28" s="229"/>
      <c r="H28" s="30" t="s">
        <v>25</v>
      </c>
      <c r="I28" s="30"/>
      <c r="J28" s="221">
        <f>J27+L27+K27</f>
        <v>27.4</v>
      </c>
      <c r="K28" s="221"/>
      <c r="L28" s="221"/>
      <c r="M28" s="221"/>
      <c r="N28" s="30" t="s">
        <v>25</v>
      </c>
      <c r="O28" s="34"/>
    </row>
    <row r="29" spans="1:26" ht="19.5" customHeight="1" x14ac:dyDescent="0.25">
      <c r="A29" s="66"/>
      <c r="B29" s="70" t="s">
        <v>120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71"/>
    </row>
    <row r="30" spans="1:26" x14ac:dyDescent="0.25">
      <c r="A30" s="66"/>
      <c r="B30" s="70" t="s">
        <v>121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71"/>
    </row>
    <row r="31" spans="1:26" ht="28.5" customHeight="1" thickBot="1" x14ac:dyDescent="0.3">
      <c r="A31" s="72"/>
      <c r="B31" s="73" t="s">
        <v>118</v>
      </c>
      <c r="C31" s="74"/>
      <c r="D31" s="75">
        <f>D27*14</f>
        <v>182</v>
      </c>
      <c r="E31" s="75"/>
      <c r="F31" s="75">
        <f>F27*14</f>
        <v>126</v>
      </c>
      <c r="G31" s="75"/>
      <c r="H31" s="75"/>
      <c r="I31" s="75"/>
      <c r="J31" s="75">
        <f>J27*14</f>
        <v>154</v>
      </c>
      <c r="K31" s="75">
        <v>90</v>
      </c>
      <c r="L31" s="75">
        <f>L27*14</f>
        <v>140</v>
      </c>
      <c r="M31" s="74"/>
      <c r="N31" s="74"/>
      <c r="O31" s="76"/>
    </row>
    <row r="32" spans="1:26" x14ac:dyDescent="0.25">
      <c r="A32" s="77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1:15" s="19" customFormat="1" x14ac:dyDescent="0.25">
      <c r="A33" s="78"/>
      <c r="B33" s="18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1:15" s="19" customFormat="1" ht="15.75" thickBot="1" x14ac:dyDescent="0.3">
      <c r="A34" s="78"/>
      <c r="B34" s="81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s="1" customFormat="1" x14ac:dyDescent="0.25">
      <c r="A35" s="247" t="s">
        <v>195</v>
      </c>
      <c r="B35" s="237" t="s">
        <v>33</v>
      </c>
      <c r="C35" s="242" t="s">
        <v>4</v>
      </c>
      <c r="D35" s="242" t="s">
        <v>5</v>
      </c>
      <c r="E35" s="242"/>
      <c r="F35" s="242"/>
      <c r="G35" s="242"/>
      <c r="H35" s="242"/>
      <c r="I35" s="130"/>
      <c r="J35" s="242" t="s">
        <v>6</v>
      </c>
      <c r="K35" s="242"/>
      <c r="L35" s="242"/>
      <c r="M35" s="242"/>
      <c r="N35" s="242"/>
      <c r="O35" s="83"/>
    </row>
    <row r="36" spans="1:15" s="1" customFormat="1" x14ac:dyDescent="0.25">
      <c r="A36" s="248"/>
      <c r="B36" s="238"/>
      <c r="C36" s="229"/>
      <c r="D36" s="229" t="s">
        <v>7</v>
      </c>
      <c r="E36" s="229"/>
      <c r="F36" s="229"/>
      <c r="G36" s="229" t="s">
        <v>8</v>
      </c>
      <c r="H36" s="229" t="s">
        <v>9</v>
      </c>
      <c r="I36" s="229" t="s">
        <v>167</v>
      </c>
      <c r="J36" s="229" t="s">
        <v>7</v>
      </c>
      <c r="K36" s="229"/>
      <c r="L36" s="229"/>
      <c r="M36" s="229" t="s">
        <v>8</v>
      </c>
      <c r="N36" s="229" t="s">
        <v>9</v>
      </c>
      <c r="O36" s="243" t="s">
        <v>167</v>
      </c>
    </row>
    <row r="37" spans="1:15" s="1" customFormat="1" ht="15.75" thickBot="1" x14ac:dyDescent="0.3">
      <c r="A37" s="249"/>
      <c r="B37" s="239"/>
      <c r="C37" s="241"/>
      <c r="D37" s="127" t="s">
        <v>10</v>
      </c>
      <c r="E37" s="127" t="s">
        <v>11</v>
      </c>
      <c r="F37" s="127" t="s">
        <v>12</v>
      </c>
      <c r="G37" s="241"/>
      <c r="H37" s="241"/>
      <c r="I37" s="230"/>
      <c r="J37" s="127" t="s">
        <v>10</v>
      </c>
      <c r="K37" s="127" t="s">
        <v>13</v>
      </c>
      <c r="L37" s="127" t="s">
        <v>12</v>
      </c>
      <c r="M37" s="241"/>
      <c r="N37" s="241"/>
      <c r="O37" s="259"/>
    </row>
    <row r="38" spans="1:15" s="6" customFormat="1" ht="23.25" customHeight="1" x14ac:dyDescent="0.2">
      <c r="A38" s="112">
        <v>1</v>
      </c>
      <c r="B38" s="170" t="s">
        <v>207</v>
      </c>
      <c r="C38" s="170" t="s">
        <v>19</v>
      </c>
      <c r="D38" s="114">
        <v>1</v>
      </c>
      <c r="E38" s="114"/>
      <c r="F38" s="114">
        <v>1</v>
      </c>
      <c r="G38" s="114" t="s">
        <v>20</v>
      </c>
      <c r="H38" s="114">
        <v>2</v>
      </c>
      <c r="I38" s="114" t="s">
        <v>174</v>
      </c>
      <c r="J38" s="114"/>
      <c r="K38" s="114"/>
      <c r="L38" s="114"/>
      <c r="M38" s="114"/>
      <c r="N38" s="114"/>
      <c r="O38" s="115"/>
    </row>
    <row r="39" spans="1:15" s="1" customFormat="1" x14ac:dyDescent="0.25">
      <c r="A39" s="66">
        <v>2</v>
      </c>
      <c r="B39" s="17" t="s">
        <v>29</v>
      </c>
      <c r="C39" s="52" t="s">
        <v>19</v>
      </c>
      <c r="D39" s="30">
        <v>1</v>
      </c>
      <c r="E39" s="30"/>
      <c r="F39" s="30">
        <v>1</v>
      </c>
      <c r="G39" s="30" t="s">
        <v>20</v>
      </c>
      <c r="H39" s="30">
        <v>1</v>
      </c>
      <c r="I39" s="30" t="s">
        <v>174</v>
      </c>
      <c r="J39" s="30">
        <v>1</v>
      </c>
      <c r="K39" s="30"/>
      <c r="L39" s="30">
        <v>1</v>
      </c>
      <c r="M39" s="30" t="s">
        <v>20</v>
      </c>
      <c r="N39" s="30">
        <v>1</v>
      </c>
      <c r="O39" s="34" t="s">
        <v>174</v>
      </c>
    </row>
    <row r="40" spans="1:15" s="1" customFormat="1" ht="26.25" thickBot="1" x14ac:dyDescent="0.3">
      <c r="A40" s="72">
        <v>3</v>
      </c>
      <c r="B40" s="20" t="s">
        <v>30</v>
      </c>
      <c r="C40" s="88" t="s">
        <v>19</v>
      </c>
      <c r="D40" s="75">
        <v>1</v>
      </c>
      <c r="E40" s="75"/>
      <c r="F40" s="75">
        <v>1</v>
      </c>
      <c r="G40" s="75" t="s">
        <v>31</v>
      </c>
      <c r="H40" s="75">
        <v>1</v>
      </c>
      <c r="I40" s="75" t="s">
        <v>174</v>
      </c>
      <c r="J40" s="75">
        <v>1</v>
      </c>
      <c r="K40" s="75"/>
      <c r="L40" s="75">
        <v>1</v>
      </c>
      <c r="M40" s="75" t="s">
        <v>31</v>
      </c>
      <c r="N40" s="75">
        <v>1</v>
      </c>
      <c r="O40" s="84" t="s">
        <v>174</v>
      </c>
    </row>
    <row r="41" spans="1:15" x14ac:dyDescent="0.25">
      <c r="A41" s="268" t="s">
        <v>34</v>
      </c>
      <c r="B41" s="268"/>
      <c r="C41" s="268"/>
      <c r="D41" s="268" t="s">
        <v>35</v>
      </c>
      <c r="E41" s="268"/>
      <c r="F41" s="268"/>
      <c r="G41" s="268"/>
      <c r="H41" s="268"/>
      <c r="I41" s="85"/>
      <c r="J41" s="268" t="s">
        <v>191</v>
      </c>
      <c r="K41" s="268"/>
      <c r="L41" s="268"/>
      <c r="M41" s="268"/>
      <c r="N41" s="268"/>
      <c r="O41" s="85"/>
    </row>
    <row r="42" spans="1:15" ht="15" customHeight="1" x14ac:dyDescent="0.25">
      <c r="A42" s="268" t="s">
        <v>36</v>
      </c>
      <c r="B42" s="268"/>
      <c r="C42" s="268"/>
      <c r="D42" s="268" t="s">
        <v>164</v>
      </c>
      <c r="E42" s="268"/>
      <c r="F42" s="268"/>
      <c r="G42" s="268"/>
      <c r="H42" s="268"/>
      <c r="I42" s="85"/>
      <c r="J42" s="268" t="s">
        <v>37</v>
      </c>
      <c r="K42" s="268"/>
      <c r="L42" s="268"/>
      <c r="M42" s="268"/>
      <c r="N42" s="268"/>
      <c r="O42" s="85"/>
    </row>
    <row r="43" spans="1:15" x14ac:dyDescent="0.25">
      <c r="A43" s="270" t="s">
        <v>217</v>
      </c>
      <c r="B43" s="270"/>
      <c r="C43" s="270"/>
      <c r="D43" s="270"/>
      <c r="E43" s="270"/>
      <c r="F43" s="270"/>
      <c r="G43" s="270"/>
      <c r="H43" s="270"/>
      <c r="I43" s="21"/>
      <c r="J43" s="64"/>
      <c r="K43" s="64"/>
      <c r="L43" s="64"/>
      <c r="M43" s="64"/>
      <c r="N43" s="64"/>
      <c r="O43" s="64"/>
    </row>
    <row r="44" spans="1:15" x14ac:dyDescent="0.25">
      <c r="A44" s="270" t="s">
        <v>224</v>
      </c>
      <c r="B44" s="270"/>
      <c r="C44" s="270"/>
      <c r="D44" s="270"/>
      <c r="E44" s="270"/>
      <c r="F44" s="270"/>
      <c r="G44" s="270"/>
      <c r="H44" s="270"/>
      <c r="I44" s="21"/>
      <c r="J44" s="64"/>
      <c r="K44" s="64"/>
      <c r="L44" s="64"/>
      <c r="M44" s="64"/>
      <c r="N44" s="64"/>
      <c r="O44" s="64"/>
    </row>
    <row r="45" spans="1:15" x14ac:dyDescent="0.25">
      <c r="A45" s="270" t="s">
        <v>0</v>
      </c>
      <c r="B45" s="270"/>
      <c r="C45" s="270"/>
      <c r="D45" s="270"/>
      <c r="E45" s="270"/>
      <c r="F45" s="270"/>
      <c r="G45" s="270"/>
      <c r="H45" s="270"/>
      <c r="I45" s="21"/>
      <c r="J45" s="64"/>
      <c r="K45" s="64"/>
      <c r="L45" s="64"/>
      <c r="M45" s="64"/>
      <c r="N45" s="64"/>
      <c r="O45" s="64"/>
    </row>
    <row r="46" spans="1:15" x14ac:dyDescent="0.25">
      <c r="A46" s="270" t="s">
        <v>226</v>
      </c>
      <c r="B46" s="270"/>
      <c r="C46" s="270"/>
      <c r="D46" s="270"/>
      <c r="E46" s="270"/>
      <c r="F46" s="270"/>
      <c r="G46" s="270"/>
      <c r="H46" s="270"/>
      <c r="I46" s="21"/>
      <c r="J46" s="64"/>
      <c r="K46" s="64"/>
      <c r="L46" s="64"/>
      <c r="M46" s="64"/>
      <c r="N46" s="64"/>
      <c r="O46" s="64"/>
    </row>
    <row r="47" spans="1:15" x14ac:dyDescent="0.25">
      <c r="A47" s="270" t="s">
        <v>1</v>
      </c>
      <c r="B47" s="270"/>
      <c r="C47" s="270"/>
      <c r="D47" s="270"/>
      <c r="E47" s="270"/>
      <c r="F47" s="270"/>
      <c r="G47" s="270"/>
      <c r="H47" s="270"/>
      <c r="I47" s="21"/>
      <c r="J47" s="64"/>
      <c r="K47" s="64"/>
      <c r="L47" s="64"/>
      <c r="M47" s="64"/>
      <c r="N47" s="64"/>
      <c r="O47" s="64"/>
    </row>
    <row r="48" spans="1:15" x14ac:dyDescent="0.25">
      <c r="A48" s="270" t="s">
        <v>180</v>
      </c>
      <c r="B48" s="270"/>
      <c r="C48" s="270"/>
      <c r="D48" s="270"/>
      <c r="E48" s="270"/>
      <c r="F48" s="270"/>
      <c r="G48" s="270"/>
      <c r="H48" s="270"/>
      <c r="I48" s="21"/>
      <c r="J48" s="64"/>
      <c r="K48" s="64"/>
      <c r="L48" s="64"/>
      <c r="M48" s="64"/>
      <c r="N48" s="64"/>
      <c r="O48" s="64"/>
    </row>
    <row r="49" spans="1:26" s="16" customFormat="1" x14ac:dyDescent="0.25">
      <c r="A49" s="220" t="s">
        <v>166</v>
      </c>
      <c r="B49" s="220"/>
      <c r="C49" s="220"/>
      <c r="D49" s="21"/>
      <c r="E49" s="21"/>
      <c r="F49" s="21"/>
      <c r="G49" s="21"/>
      <c r="H49" s="21"/>
      <c r="I49" s="21"/>
      <c r="J49" s="64"/>
      <c r="K49" s="64"/>
      <c r="L49" s="64"/>
      <c r="M49" s="64"/>
      <c r="N49" s="64"/>
      <c r="O49" s="64"/>
    </row>
    <row r="50" spans="1:26" ht="17.25" customHeight="1" thickBot="1" x14ac:dyDescent="0.3">
      <c r="A50" s="270" t="s">
        <v>158</v>
      </c>
      <c r="B50" s="270"/>
      <c r="C50" s="270"/>
      <c r="D50" s="270"/>
      <c r="E50" s="270"/>
      <c r="F50" s="270"/>
      <c r="G50" s="270"/>
      <c r="H50" s="270"/>
      <c r="I50" s="86"/>
      <c r="J50" s="64"/>
      <c r="K50" s="64"/>
      <c r="L50" s="64"/>
      <c r="M50" s="64"/>
      <c r="N50" s="64"/>
      <c r="O50" s="64"/>
    </row>
    <row r="51" spans="1:26" x14ac:dyDescent="0.25">
      <c r="A51" s="247" t="s">
        <v>195</v>
      </c>
      <c r="B51" s="237" t="s">
        <v>3</v>
      </c>
      <c r="C51" s="237" t="s">
        <v>4</v>
      </c>
      <c r="D51" s="260" t="s">
        <v>5</v>
      </c>
      <c r="E51" s="261"/>
      <c r="F51" s="261"/>
      <c r="G51" s="261"/>
      <c r="H51" s="261"/>
      <c r="I51" s="262"/>
      <c r="J51" s="260" t="s">
        <v>6</v>
      </c>
      <c r="K51" s="261"/>
      <c r="L51" s="261"/>
      <c r="M51" s="261"/>
      <c r="N51" s="261"/>
      <c r="O51" s="263"/>
    </row>
    <row r="52" spans="1:26" ht="14.25" customHeight="1" x14ac:dyDescent="0.25">
      <c r="A52" s="248"/>
      <c r="B52" s="238"/>
      <c r="C52" s="238"/>
      <c r="D52" s="221" t="s">
        <v>7</v>
      </c>
      <c r="E52" s="221"/>
      <c r="F52" s="221"/>
      <c r="G52" s="221" t="s">
        <v>8</v>
      </c>
      <c r="H52" s="221" t="s">
        <v>9</v>
      </c>
      <c r="I52" s="229" t="s">
        <v>167</v>
      </c>
      <c r="J52" s="221" t="s">
        <v>7</v>
      </c>
      <c r="K52" s="221"/>
      <c r="L52" s="221"/>
      <c r="M52" s="221" t="s">
        <v>8</v>
      </c>
      <c r="N52" s="221" t="s">
        <v>9</v>
      </c>
      <c r="O52" s="243" t="s">
        <v>167</v>
      </c>
    </row>
    <row r="53" spans="1:26" ht="24.75" customHeight="1" thickBot="1" x14ac:dyDescent="0.3">
      <c r="A53" s="249"/>
      <c r="B53" s="239"/>
      <c r="C53" s="239"/>
      <c r="D53" s="144" t="s">
        <v>10</v>
      </c>
      <c r="E53" s="144" t="s">
        <v>11</v>
      </c>
      <c r="F53" s="144" t="s">
        <v>12</v>
      </c>
      <c r="G53" s="240"/>
      <c r="H53" s="240"/>
      <c r="I53" s="222"/>
      <c r="J53" s="144" t="s">
        <v>10</v>
      </c>
      <c r="K53" s="144" t="s">
        <v>13</v>
      </c>
      <c r="L53" s="144" t="s">
        <v>12</v>
      </c>
      <c r="M53" s="240"/>
      <c r="N53" s="240"/>
      <c r="O53" s="228"/>
    </row>
    <row r="54" spans="1:26" ht="12" customHeight="1" x14ac:dyDescent="0.25">
      <c r="A54" s="264" t="s">
        <v>122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173"/>
    </row>
    <row r="55" spans="1:26" x14ac:dyDescent="0.25">
      <c r="A55" s="66">
        <v>1</v>
      </c>
      <c r="B55" s="52" t="s">
        <v>38</v>
      </c>
      <c r="C55" s="125" t="s">
        <v>16</v>
      </c>
      <c r="D55" s="118">
        <v>2</v>
      </c>
      <c r="E55" s="118"/>
      <c r="F55" s="118">
        <v>2</v>
      </c>
      <c r="G55" s="118" t="s">
        <v>15</v>
      </c>
      <c r="H55" s="118">
        <v>6</v>
      </c>
      <c r="I55" s="120" t="s">
        <v>174</v>
      </c>
      <c r="J55" s="118"/>
      <c r="K55" s="118"/>
      <c r="L55" s="118"/>
      <c r="M55" s="118"/>
      <c r="N55" s="118"/>
      <c r="O55" s="120"/>
    </row>
    <row r="56" spans="1:26" x14ac:dyDescent="0.25">
      <c r="A56" s="66">
        <v>2</v>
      </c>
      <c r="B56" s="52" t="s">
        <v>205</v>
      </c>
      <c r="C56" s="125" t="s">
        <v>14</v>
      </c>
      <c r="D56" s="118">
        <v>2</v>
      </c>
      <c r="E56" s="118"/>
      <c r="F56" s="118">
        <v>2</v>
      </c>
      <c r="G56" s="118" t="s">
        <v>15</v>
      </c>
      <c r="H56" s="118">
        <v>6</v>
      </c>
      <c r="I56" s="120" t="s">
        <v>174</v>
      </c>
      <c r="J56" s="118"/>
      <c r="K56" s="118"/>
      <c r="L56" s="118"/>
      <c r="M56" s="118"/>
      <c r="N56" s="118"/>
      <c r="O56" s="120"/>
    </row>
    <row r="57" spans="1:26" x14ac:dyDescent="0.25">
      <c r="A57" s="66">
        <v>3</v>
      </c>
      <c r="B57" s="52" t="s">
        <v>42</v>
      </c>
      <c r="C57" s="125" t="s">
        <v>14</v>
      </c>
      <c r="D57" s="118">
        <v>2</v>
      </c>
      <c r="E57" s="118"/>
      <c r="F57" s="118">
        <v>2</v>
      </c>
      <c r="G57" s="118" t="s">
        <v>15</v>
      </c>
      <c r="H57" s="118">
        <v>5</v>
      </c>
      <c r="I57" s="120" t="s">
        <v>174</v>
      </c>
      <c r="J57" s="118"/>
      <c r="K57" s="118"/>
      <c r="L57" s="118"/>
      <c r="M57" s="118"/>
      <c r="N57" s="118"/>
      <c r="O57" s="120"/>
    </row>
    <row r="58" spans="1:26" x14ac:dyDescent="0.25">
      <c r="A58" s="66">
        <v>4</v>
      </c>
      <c r="B58" s="17" t="s">
        <v>44</v>
      </c>
      <c r="C58" s="125" t="s">
        <v>22</v>
      </c>
      <c r="D58" s="118">
        <v>2</v>
      </c>
      <c r="E58" s="118"/>
      <c r="F58" s="118">
        <v>2</v>
      </c>
      <c r="G58" s="118" t="s">
        <v>15</v>
      </c>
      <c r="H58" s="118">
        <v>5</v>
      </c>
      <c r="I58" s="120" t="s">
        <v>174</v>
      </c>
      <c r="J58" s="118"/>
      <c r="K58" s="118"/>
      <c r="L58" s="118"/>
      <c r="M58" s="118"/>
      <c r="N58" s="118"/>
      <c r="O58" s="120"/>
      <c r="V58">
        <v>44.4</v>
      </c>
      <c r="W58">
        <v>14</v>
      </c>
      <c r="X58">
        <f>V58*W58</f>
        <v>621.6</v>
      </c>
    </row>
    <row r="59" spans="1:26" x14ac:dyDescent="0.25">
      <c r="A59" s="66">
        <v>5</v>
      </c>
      <c r="B59" s="17" t="s">
        <v>176</v>
      </c>
      <c r="C59" s="125" t="s">
        <v>22</v>
      </c>
      <c r="D59" s="118">
        <v>2</v>
      </c>
      <c r="E59" s="118"/>
      <c r="F59" s="118">
        <v>1</v>
      </c>
      <c r="G59" s="118" t="s">
        <v>15</v>
      </c>
      <c r="H59" s="118">
        <v>4</v>
      </c>
      <c r="I59" s="120" t="s">
        <v>174</v>
      </c>
      <c r="J59" s="118"/>
      <c r="K59" s="118"/>
      <c r="L59" s="118"/>
      <c r="M59" s="118"/>
      <c r="N59" s="118"/>
      <c r="O59" s="120"/>
    </row>
    <row r="60" spans="1:26" ht="18.75" customHeight="1" x14ac:dyDescent="0.25">
      <c r="A60" s="66">
        <v>6</v>
      </c>
      <c r="B60" s="17" t="s">
        <v>177</v>
      </c>
      <c r="C60" s="118" t="s">
        <v>19</v>
      </c>
      <c r="D60" s="118">
        <v>2</v>
      </c>
      <c r="E60" s="118"/>
      <c r="F60" s="118">
        <v>1</v>
      </c>
      <c r="G60" s="118" t="s">
        <v>15</v>
      </c>
      <c r="H60" s="118">
        <v>4</v>
      </c>
      <c r="I60" s="120" t="s">
        <v>174</v>
      </c>
      <c r="J60" s="118"/>
      <c r="K60" s="118"/>
      <c r="L60" s="118"/>
      <c r="M60" s="118"/>
      <c r="N60" s="118"/>
      <c r="O60" s="120"/>
      <c r="V60">
        <v>19</v>
      </c>
      <c r="W60">
        <v>14</v>
      </c>
      <c r="X60">
        <f>V60*W60</f>
        <v>266</v>
      </c>
      <c r="Y60">
        <v>90</v>
      </c>
      <c r="Z60">
        <f>X60+Y60</f>
        <v>356</v>
      </c>
    </row>
    <row r="61" spans="1:26" ht="13.5" customHeight="1" x14ac:dyDescent="0.25">
      <c r="A61" s="266" t="s">
        <v>123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174"/>
    </row>
    <row r="62" spans="1:26" x14ac:dyDescent="0.25">
      <c r="A62" s="66">
        <v>7</v>
      </c>
      <c r="B62" s="17" t="s">
        <v>45</v>
      </c>
      <c r="C62" s="125" t="s">
        <v>22</v>
      </c>
      <c r="D62" s="118"/>
      <c r="E62" s="118"/>
      <c r="F62" s="118"/>
      <c r="G62" s="118"/>
      <c r="H62" s="118"/>
      <c r="I62" s="118"/>
      <c r="J62" s="118">
        <v>2</v>
      </c>
      <c r="K62" s="118"/>
      <c r="L62" s="118">
        <v>2</v>
      </c>
      <c r="M62" s="118" t="s">
        <v>15</v>
      </c>
      <c r="N62" s="118">
        <v>5</v>
      </c>
      <c r="O62" s="120" t="s">
        <v>174</v>
      </c>
      <c r="Z62">
        <v>356</v>
      </c>
    </row>
    <row r="63" spans="1:26" ht="24" customHeight="1" x14ac:dyDescent="0.25">
      <c r="A63" s="66">
        <v>8</v>
      </c>
      <c r="B63" s="52" t="s">
        <v>46</v>
      </c>
      <c r="C63" s="125" t="s">
        <v>22</v>
      </c>
      <c r="D63" s="118"/>
      <c r="E63" s="118"/>
      <c r="F63" s="118"/>
      <c r="G63" s="118"/>
      <c r="H63" s="118"/>
      <c r="I63" s="118"/>
      <c r="J63" s="118">
        <v>2</v>
      </c>
      <c r="K63" s="118"/>
      <c r="L63" s="118">
        <v>2</v>
      </c>
      <c r="M63" s="118" t="s">
        <v>15</v>
      </c>
      <c r="N63" s="118">
        <v>5</v>
      </c>
      <c r="O63" s="120" t="s">
        <v>174</v>
      </c>
      <c r="Z63">
        <v>266</v>
      </c>
    </row>
    <row r="64" spans="1:26" ht="18" customHeight="1" x14ac:dyDescent="0.25">
      <c r="A64" s="66">
        <v>9</v>
      </c>
      <c r="B64" s="17" t="s">
        <v>47</v>
      </c>
      <c r="C64" s="125" t="s">
        <v>22</v>
      </c>
      <c r="D64" s="118"/>
      <c r="E64" s="118"/>
      <c r="F64" s="118"/>
      <c r="G64" s="118"/>
      <c r="H64" s="118"/>
      <c r="I64" s="118"/>
      <c r="J64" s="118">
        <v>2</v>
      </c>
      <c r="K64" s="118"/>
      <c r="L64" s="118">
        <v>2</v>
      </c>
      <c r="M64" s="118" t="s">
        <v>15</v>
      </c>
      <c r="N64" s="118">
        <v>6</v>
      </c>
      <c r="O64" s="120" t="s">
        <v>174</v>
      </c>
      <c r="Z64">
        <f>Z62+Z63</f>
        <v>622</v>
      </c>
    </row>
    <row r="65" spans="1:15" x14ac:dyDescent="0.25">
      <c r="A65" s="66">
        <v>10</v>
      </c>
      <c r="B65" s="52" t="s">
        <v>48</v>
      </c>
      <c r="C65" s="125" t="s">
        <v>22</v>
      </c>
      <c r="D65" s="118"/>
      <c r="E65" s="118"/>
      <c r="F65" s="118"/>
      <c r="G65" s="118"/>
      <c r="H65" s="118"/>
      <c r="I65" s="118"/>
      <c r="J65" s="118">
        <v>2</v>
      </c>
      <c r="K65" s="118"/>
      <c r="L65" s="118">
        <v>2</v>
      </c>
      <c r="M65" s="118" t="s">
        <v>15</v>
      </c>
      <c r="N65" s="118">
        <v>5</v>
      </c>
      <c r="O65" s="120" t="s">
        <v>174</v>
      </c>
    </row>
    <row r="66" spans="1:15" x14ac:dyDescent="0.25">
      <c r="A66" s="66">
        <v>11</v>
      </c>
      <c r="B66" s="17" t="s">
        <v>49</v>
      </c>
      <c r="C66" s="125" t="s">
        <v>22</v>
      </c>
      <c r="D66" s="118"/>
      <c r="E66" s="118"/>
      <c r="F66" s="118"/>
      <c r="G66" s="118"/>
      <c r="H66" s="118"/>
      <c r="I66" s="118"/>
      <c r="J66" s="118">
        <v>2</v>
      </c>
      <c r="K66" s="118"/>
      <c r="L66" s="118">
        <v>2</v>
      </c>
      <c r="M66" s="118" t="s">
        <v>15</v>
      </c>
      <c r="N66" s="118">
        <v>6</v>
      </c>
      <c r="O66" s="120" t="s">
        <v>174</v>
      </c>
    </row>
    <row r="67" spans="1:15" x14ac:dyDescent="0.25">
      <c r="A67" s="66">
        <v>12</v>
      </c>
      <c r="B67" s="17" t="s">
        <v>24</v>
      </c>
      <c r="C67" s="52" t="s">
        <v>16</v>
      </c>
      <c r="D67" s="118"/>
      <c r="E67" s="118"/>
      <c r="F67" s="118"/>
      <c r="G67" s="118"/>
      <c r="H67" s="118"/>
      <c r="I67" s="118"/>
      <c r="J67" s="124"/>
      <c r="K67" s="118">
        <v>90</v>
      </c>
      <c r="L67" s="124"/>
      <c r="M67" s="118" t="s">
        <v>20</v>
      </c>
      <c r="N67" s="124">
        <v>3</v>
      </c>
      <c r="O67" s="120" t="s">
        <v>174</v>
      </c>
    </row>
    <row r="68" spans="1:15" x14ac:dyDescent="0.25">
      <c r="A68" s="66"/>
      <c r="B68" s="69" t="s">
        <v>116</v>
      </c>
      <c r="C68" s="118"/>
      <c r="D68" s="124">
        <f>SUM(D55:D60)</f>
        <v>12</v>
      </c>
      <c r="E68" s="118"/>
      <c r="F68" s="124">
        <f>SUM(F55:F67)</f>
        <v>10</v>
      </c>
      <c r="G68" s="118"/>
      <c r="H68" s="118">
        <f>SUM(H55:H67)</f>
        <v>30</v>
      </c>
      <c r="I68" s="118"/>
      <c r="J68" s="124">
        <f>SUM(J62:J67)</f>
        <v>10</v>
      </c>
      <c r="K68" s="124">
        <v>6.4</v>
      </c>
      <c r="L68" s="124">
        <f>SUM(L62:L67)</f>
        <v>10</v>
      </c>
      <c r="M68" s="124"/>
      <c r="N68" s="124">
        <f>SUM(N62:N67)</f>
        <v>30</v>
      </c>
      <c r="O68" s="129"/>
    </row>
    <row r="69" spans="1:15" ht="29.25" customHeight="1" x14ac:dyDescent="0.25">
      <c r="A69" s="66"/>
      <c r="B69" s="126" t="s">
        <v>179</v>
      </c>
      <c r="C69" s="229">
        <f>D68+F68</f>
        <v>22</v>
      </c>
      <c r="D69" s="229"/>
      <c r="E69" s="229"/>
      <c r="F69" s="229"/>
      <c r="G69" s="229"/>
      <c r="H69" s="118" t="s">
        <v>25</v>
      </c>
      <c r="I69" s="118"/>
      <c r="J69" s="221">
        <v>26.4</v>
      </c>
      <c r="K69" s="221"/>
      <c r="L69" s="221"/>
      <c r="M69" s="221"/>
      <c r="N69" s="118" t="s">
        <v>25</v>
      </c>
      <c r="O69" s="120"/>
    </row>
    <row r="70" spans="1:15" x14ac:dyDescent="0.25">
      <c r="A70" s="66"/>
      <c r="B70" s="126" t="s">
        <v>127</v>
      </c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71"/>
    </row>
    <row r="71" spans="1:15" x14ac:dyDescent="0.25">
      <c r="A71" s="66"/>
      <c r="B71" s="126" t="s">
        <v>150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71"/>
    </row>
    <row r="72" spans="1:15" ht="31.5" customHeight="1" thickBot="1" x14ac:dyDescent="0.3">
      <c r="A72" s="72"/>
      <c r="B72" s="143" t="s">
        <v>28</v>
      </c>
      <c r="C72" s="74"/>
      <c r="D72" s="127">
        <f>D68*14</f>
        <v>168</v>
      </c>
      <c r="E72" s="127"/>
      <c r="F72" s="127">
        <f>F68*14</f>
        <v>140</v>
      </c>
      <c r="G72" s="127"/>
      <c r="H72" s="127"/>
      <c r="I72" s="127"/>
      <c r="J72" s="127">
        <f>J68*14</f>
        <v>140</v>
      </c>
      <c r="K72" s="127">
        <v>90</v>
      </c>
      <c r="L72" s="127">
        <f>L68*14</f>
        <v>140</v>
      </c>
      <c r="M72" s="74"/>
      <c r="N72" s="74"/>
      <c r="O72" s="76"/>
    </row>
    <row r="73" spans="1:15" x14ac:dyDescent="0.25">
      <c r="A73" s="268" t="s">
        <v>34</v>
      </c>
      <c r="B73" s="268"/>
      <c r="C73" s="268"/>
      <c r="D73" s="268" t="s">
        <v>35</v>
      </c>
      <c r="E73" s="268"/>
      <c r="F73" s="268"/>
      <c r="G73" s="268"/>
      <c r="H73" s="268"/>
      <c r="I73" s="85"/>
      <c r="J73" s="268" t="s">
        <v>191</v>
      </c>
      <c r="K73" s="268"/>
      <c r="L73" s="268"/>
      <c r="M73" s="268"/>
      <c r="N73" s="268"/>
      <c r="O73" s="85"/>
    </row>
    <row r="74" spans="1:15" ht="15" customHeight="1" x14ac:dyDescent="0.25">
      <c r="A74" s="268" t="s">
        <v>36</v>
      </c>
      <c r="B74" s="268"/>
      <c r="C74" s="268"/>
      <c r="D74" s="268" t="s">
        <v>164</v>
      </c>
      <c r="E74" s="268"/>
      <c r="F74" s="268"/>
      <c r="G74" s="268"/>
      <c r="H74" s="268"/>
      <c r="I74" s="85"/>
      <c r="J74" s="268" t="s">
        <v>37</v>
      </c>
      <c r="K74" s="268"/>
      <c r="L74" s="268"/>
      <c r="M74" s="268"/>
      <c r="N74" s="268"/>
      <c r="O74" s="85"/>
    </row>
    <row r="75" spans="1:15" x14ac:dyDescent="0.25">
      <c r="A75" s="270" t="s">
        <v>217</v>
      </c>
      <c r="B75" s="270"/>
      <c r="C75" s="270"/>
      <c r="D75" s="270"/>
      <c r="E75" s="270"/>
      <c r="F75" s="270"/>
      <c r="G75" s="270"/>
      <c r="H75" s="270"/>
      <c r="I75" s="21"/>
      <c r="J75" s="64"/>
      <c r="K75" s="64"/>
      <c r="L75" s="64"/>
      <c r="M75" s="64"/>
      <c r="N75" s="64"/>
      <c r="O75" s="64"/>
    </row>
    <row r="76" spans="1:15" x14ac:dyDescent="0.25">
      <c r="A76" s="270" t="s">
        <v>224</v>
      </c>
      <c r="B76" s="270"/>
      <c r="C76" s="270"/>
      <c r="D76" s="270"/>
      <c r="E76" s="270"/>
      <c r="F76" s="270"/>
      <c r="G76" s="270"/>
      <c r="H76" s="270"/>
      <c r="I76" s="21"/>
      <c r="J76" s="64"/>
      <c r="K76" s="64"/>
      <c r="L76" s="64"/>
      <c r="M76" s="64"/>
      <c r="N76" s="64"/>
      <c r="O76" s="64"/>
    </row>
    <row r="77" spans="1:15" x14ac:dyDescent="0.25">
      <c r="A77" s="270" t="s">
        <v>0</v>
      </c>
      <c r="B77" s="270"/>
      <c r="C77" s="270"/>
      <c r="D77" s="270"/>
      <c r="E77" s="270"/>
      <c r="F77" s="270"/>
      <c r="G77" s="270"/>
      <c r="H77" s="270"/>
      <c r="I77" s="21"/>
      <c r="J77" s="64"/>
      <c r="K77" s="64"/>
      <c r="L77" s="64"/>
      <c r="M77" s="64"/>
      <c r="N77" s="64"/>
      <c r="O77" s="64"/>
    </row>
    <row r="78" spans="1:15" x14ac:dyDescent="0.25">
      <c r="A78" s="270" t="s">
        <v>226</v>
      </c>
      <c r="B78" s="270"/>
      <c r="C78" s="270"/>
      <c r="D78" s="270"/>
      <c r="E78" s="270"/>
      <c r="F78" s="270"/>
      <c r="G78" s="270"/>
      <c r="H78" s="270"/>
      <c r="I78" s="21"/>
      <c r="J78" s="64"/>
      <c r="K78" s="64"/>
      <c r="L78" s="64"/>
      <c r="M78" s="64"/>
      <c r="N78" s="64"/>
      <c r="O78" s="64"/>
    </row>
    <row r="79" spans="1:15" x14ac:dyDescent="0.25">
      <c r="A79" s="270" t="s">
        <v>1</v>
      </c>
      <c r="B79" s="270"/>
      <c r="C79" s="270"/>
      <c r="D79" s="270"/>
      <c r="E79" s="270"/>
      <c r="F79" s="270"/>
      <c r="G79" s="270"/>
      <c r="H79" s="270"/>
      <c r="I79" s="21"/>
      <c r="J79" s="64"/>
      <c r="K79" s="64"/>
      <c r="L79" s="64"/>
      <c r="M79" s="64"/>
      <c r="N79" s="64"/>
      <c r="O79" s="64"/>
    </row>
    <row r="80" spans="1:15" x14ac:dyDescent="0.25">
      <c r="A80" s="270" t="s">
        <v>180</v>
      </c>
      <c r="B80" s="270"/>
      <c r="C80" s="270"/>
      <c r="D80" s="270"/>
      <c r="E80" s="270"/>
      <c r="F80" s="270"/>
      <c r="G80" s="270"/>
      <c r="H80" s="270"/>
      <c r="I80" s="21"/>
      <c r="J80" s="64"/>
      <c r="K80" s="64"/>
      <c r="L80" s="64"/>
      <c r="M80" s="64"/>
      <c r="N80" s="64"/>
      <c r="O80" s="64"/>
    </row>
    <row r="81" spans="1:24" s="16" customFormat="1" x14ac:dyDescent="0.25">
      <c r="A81" s="220" t="s">
        <v>166</v>
      </c>
      <c r="B81" s="220"/>
      <c r="C81" s="220"/>
      <c r="D81" s="21"/>
      <c r="E81" s="21"/>
      <c r="F81" s="21"/>
      <c r="G81" s="21"/>
      <c r="H81" s="21"/>
      <c r="I81" s="21"/>
      <c r="J81" s="64"/>
      <c r="K81" s="64"/>
      <c r="L81" s="64"/>
      <c r="M81" s="64"/>
      <c r="N81" s="64"/>
      <c r="O81" s="64"/>
    </row>
    <row r="82" spans="1:24" ht="15.75" thickBot="1" x14ac:dyDescent="0.3">
      <c r="A82" s="271" t="s">
        <v>159</v>
      </c>
      <c r="B82" s="271"/>
      <c r="C82" s="271"/>
      <c r="D82" s="271"/>
      <c r="E82" s="271"/>
      <c r="F82" s="271"/>
      <c r="G82" s="271"/>
      <c r="H82" s="271"/>
      <c r="I82" s="86"/>
      <c r="J82" s="64"/>
      <c r="K82" s="64"/>
      <c r="L82" s="64"/>
      <c r="M82" s="64"/>
      <c r="N82" s="64"/>
      <c r="O82" s="64"/>
    </row>
    <row r="83" spans="1:24" ht="15" customHeight="1" x14ac:dyDescent="0.25">
      <c r="A83" s="247" t="s">
        <v>195</v>
      </c>
      <c r="B83" s="237" t="s">
        <v>3</v>
      </c>
      <c r="C83" s="237" t="s">
        <v>4</v>
      </c>
      <c r="D83" s="223" t="s">
        <v>5</v>
      </c>
      <c r="E83" s="223"/>
      <c r="F83" s="223"/>
      <c r="G83" s="223"/>
      <c r="H83" s="223"/>
      <c r="I83" s="224"/>
      <c r="J83" s="223" t="s">
        <v>6</v>
      </c>
      <c r="K83" s="223"/>
      <c r="L83" s="223"/>
      <c r="M83" s="223"/>
      <c r="N83" s="223"/>
      <c r="O83" s="226"/>
    </row>
    <row r="84" spans="1:24" ht="12.75" customHeight="1" x14ac:dyDescent="0.25">
      <c r="A84" s="248"/>
      <c r="B84" s="238"/>
      <c r="C84" s="238"/>
      <c r="D84" s="221" t="s">
        <v>7</v>
      </c>
      <c r="E84" s="221"/>
      <c r="F84" s="221"/>
      <c r="G84" s="221" t="s">
        <v>8</v>
      </c>
      <c r="H84" s="221" t="s">
        <v>9</v>
      </c>
      <c r="I84" s="229" t="s">
        <v>167</v>
      </c>
      <c r="J84" s="221" t="s">
        <v>7</v>
      </c>
      <c r="K84" s="221"/>
      <c r="L84" s="221"/>
      <c r="M84" s="221" t="s">
        <v>8</v>
      </c>
      <c r="N84" s="221" t="s">
        <v>9</v>
      </c>
      <c r="O84" s="243" t="s">
        <v>167</v>
      </c>
    </row>
    <row r="85" spans="1:24" ht="21.75" customHeight="1" thickBot="1" x14ac:dyDescent="0.3">
      <c r="A85" s="249"/>
      <c r="B85" s="239"/>
      <c r="C85" s="239"/>
      <c r="D85" s="144" t="s">
        <v>10</v>
      </c>
      <c r="E85" s="144" t="s">
        <v>11</v>
      </c>
      <c r="F85" s="144" t="s">
        <v>12</v>
      </c>
      <c r="G85" s="240"/>
      <c r="H85" s="240"/>
      <c r="I85" s="222"/>
      <c r="J85" s="144" t="s">
        <v>10</v>
      </c>
      <c r="K85" s="144" t="s">
        <v>13</v>
      </c>
      <c r="L85" s="144" t="s">
        <v>12</v>
      </c>
      <c r="M85" s="240"/>
      <c r="N85" s="240"/>
      <c r="O85" s="228"/>
    </row>
    <row r="86" spans="1:24" ht="28.5" customHeight="1" x14ac:dyDescent="0.25">
      <c r="A86" s="112">
        <v>1</v>
      </c>
      <c r="B86" s="170" t="s">
        <v>50</v>
      </c>
      <c r="C86" s="113" t="s">
        <v>22</v>
      </c>
      <c r="D86" s="114">
        <v>2</v>
      </c>
      <c r="E86" s="114"/>
      <c r="F86" s="114">
        <v>2</v>
      </c>
      <c r="G86" s="114" t="s">
        <v>15</v>
      </c>
      <c r="H86" s="114">
        <v>5</v>
      </c>
      <c r="I86" s="115" t="s">
        <v>174</v>
      </c>
      <c r="J86" s="114"/>
      <c r="K86" s="114"/>
      <c r="L86" s="114"/>
      <c r="M86" s="114"/>
      <c r="N86" s="114"/>
      <c r="O86" s="115"/>
    </row>
    <row r="87" spans="1:24" x14ac:dyDescent="0.25">
      <c r="A87" s="66">
        <v>2</v>
      </c>
      <c r="B87" s="17" t="s">
        <v>51</v>
      </c>
      <c r="C87" s="32" t="s">
        <v>22</v>
      </c>
      <c r="D87" s="30">
        <v>2</v>
      </c>
      <c r="E87" s="30"/>
      <c r="F87" s="30">
        <v>2</v>
      </c>
      <c r="G87" s="30" t="s">
        <v>15</v>
      </c>
      <c r="H87" s="30">
        <v>5</v>
      </c>
      <c r="I87" s="34" t="s">
        <v>174</v>
      </c>
      <c r="J87" s="30"/>
      <c r="K87" s="30"/>
      <c r="L87" s="30"/>
      <c r="M87" s="30"/>
      <c r="N87" s="30"/>
      <c r="O87" s="34"/>
    </row>
    <row r="88" spans="1:24" ht="15" customHeight="1" x14ac:dyDescent="0.25">
      <c r="A88" s="66">
        <v>3</v>
      </c>
      <c r="B88" s="17" t="s">
        <v>55</v>
      </c>
      <c r="C88" s="32" t="s">
        <v>22</v>
      </c>
      <c r="D88" s="30">
        <v>2</v>
      </c>
      <c r="E88" s="30"/>
      <c r="F88" s="30">
        <v>2</v>
      </c>
      <c r="G88" s="30" t="s">
        <v>15</v>
      </c>
      <c r="H88" s="30">
        <v>5</v>
      </c>
      <c r="I88" s="34" t="s">
        <v>174</v>
      </c>
      <c r="J88" s="30"/>
      <c r="K88" s="30"/>
      <c r="L88" s="30"/>
      <c r="M88" s="30"/>
      <c r="N88" s="30"/>
      <c r="O88" s="34"/>
    </row>
    <row r="89" spans="1:24" x14ac:dyDescent="0.25">
      <c r="A89" s="66">
        <v>4</v>
      </c>
      <c r="B89" s="17" t="s">
        <v>56</v>
      </c>
      <c r="C89" s="32" t="s">
        <v>22</v>
      </c>
      <c r="D89" s="30">
        <v>2</v>
      </c>
      <c r="E89" s="30"/>
      <c r="F89" s="30">
        <v>2</v>
      </c>
      <c r="G89" s="30" t="s">
        <v>15</v>
      </c>
      <c r="H89" s="30">
        <v>5</v>
      </c>
      <c r="I89" s="34" t="s">
        <v>174</v>
      </c>
      <c r="J89" s="30"/>
      <c r="K89" s="30"/>
      <c r="L89" s="30"/>
      <c r="M89" s="30"/>
      <c r="N89" s="30"/>
      <c r="O89" s="34"/>
    </row>
    <row r="90" spans="1:24" x14ac:dyDescent="0.25">
      <c r="A90" s="66"/>
      <c r="B90" s="17" t="s">
        <v>57</v>
      </c>
      <c r="C90" s="32" t="s">
        <v>22</v>
      </c>
      <c r="D90" s="30">
        <v>2</v>
      </c>
      <c r="E90" s="30"/>
      <c r="F90" s="30">
        <v>2</v>
      </c>
      <c r="G90" s="30" t="s">
        <v>15</v>
      </c>
      <c r="H90" s="30">
        <v>5</v>
      </c>
      <c r="I90" s="34" t="s">
        <v>174</v>
      </c>
      <c r="J90" s="30"/>
      <c r="K90" s="30"/>
      <c r="L90" s="30"/>
      <c r="M90" s="30"/>
      <c r="N90" s="30"/>
      <c r="O90" s="34"/>
    </row>
    <row r="91" spans="1:24" ht="30.75" customHeight="1" x14ac:dyDescent="0.25">
      <c r="A91" s="66">
        <v>5</v>
      </c>
      <c r="B91" s="52" t="s">
        <v>192</v>
      </c>
      <c r="C91" s="32" t="s">
        <v>22</v>
      </c>
      <c r="D91" s="30">
        <v>2</v>
      </c>
      <c r="E91" s="30"/>
      <c r="F91" s="30">
        <v>2</v>
      </c>
      <c r="G91" s="30" t="s">
        <v>15</v>
      </c>
      <c r="H91" s="30">
        <v>5</v>
      </c>
      <c r="I91" s="34" t="s">
        <v>174</v>
      </c>
      <c r="J91" s="30"/>
      <c r="K91" s="30"/>
      <c r="L91" s="30"/>
      <c r="M91" s="30"/>
      <c r="N91" s="30"/>
      <c r="O91" s="34"/>
    </row>
    <row r="92" spans="1:24" ht="25.5" x14ac:dyDescent="0.25">
      <c r="A92" s="66">
        <v>6</v>
      </c>
      <c r="B92" s="32" t="s">
        <v>52</v>
      </c>
      <c r="C92" s="32" t="s">
        <v>22</v>
      </c>
      <c r="D92" s="30"/>
      <c r="E92" s="30"/>
      <c r="F92" s="30"/>
      <c r="G92" s="30"/>
      <c r="H92" s="30"/>
      <c r="I92" s="30"/>
      <c r="J92" s="30">
        <v>2</v>
      </c>
      <c r="K92" s="30"/>
      <c r="L92" s="30">
        <v>2</v>
      </c>
      <c r="M92" s="30" t="s">
        <v>15</v>
      </c>
      <c r="N92" s="30">
        <v>6</v>
      </c>
      <c r="O92" s="34" t="s">
        <v>174</v>
      </c>
      <c r="T92">
        <v>20</v>
      </c>
      <c r="U92">
        <v>14</v>
      </c>
      <c r="V92">
        <f>T92*U92</f>
        <v>280</v>
      </c>
      <c r="W92">
        <v>220</v>
      </c>
      <c r="X92">
        <f>V92+W92</f>
        <v>500</v>
      </c>
    </row>
    <row r="93" spans="1:24" x14ac:dyDescent="0.25">
      <c r="A93" s="66">
        <v>7</v>
      </c>
      <c r="B93" s="17" t="s">
        <v>53</v>
      </c>
      <c r="C93" s="32" t="s">
        <v>22</v>
      </c>
      <c r="D93" s="30"/>
      <c r="E93" s="30"/>
      <c r="F93" s="30"/>
      <c r="G93" s="30"/>
      <c r="H93" s="30"/>
      <c r="I93" s="30"/>
      <c r="J93" s="30">
        <v>1</v>
      </c>
      <c r="K93" s="30"/>
      <c r="L93" s="30">
        <v>1</v>
      </c>
      <c r="M93" s="30" t="s">
        <v>15</v>
      </c>
      <c r="N93" s="30">
        <v>3</v>
      </c>
      <c r="O93" s="34" t="s">
        <v>174</v>
      </c>
    </row>
    <row r="94" spans="1:24" ht="25.5" x14ac:dyDescent="0.25">
      <c r="A94" s="66">
        <v>8</v>
      </c>
      <c r="B94" s="52" t="s">
        <v>54</v>
      </c>
      <c r="C94" s="32" t="s">
        <v>22</v>
      </c>
      <c r="D94" s="30"/>
      <c r="E94" s="30"/>
      <c r="F94" s="30"/>
      <c r="G94" s="30"/>
      <c r="H94" s="30"/>
      <c r="I94" s="30"/>
      <c r="J94" s="30">
        <v>1</v>
      </c>
      <c r="K94" s="30"/>
      <c r="L94" s="30">
        <v>1</v>
      </c>
      <c r="M94" s="30" t="s">
        <v>15</v>
      </c>
      <c r="N94" s="30">
        <v>3</v>
      </c>
      <c r="O94" s="34" t="s">
        <v>174</v>
      </c>
    </row>
    <row r="95" spans="1:24" ht="12.75" customHeight="1" x14ac:dyDescent="0.25">
      <c r="A95" s="66">
        <v>9</v>
      </c>
      <c r="B95" s="17" t="s">
        <v>58</v>
      </c>
      <c r="C95" s="32" t="s">
        <v>22</v>
      </c>
      <c r="D95" s="30"/>
      <c r="E95" s="30"/>
      <c r="F95" s="30"/>
      <c r="G95" s="30"/>
      <c r="H95" s="30"/>
      <c r="I95" s="30"/>
      <c r="J95" s="30">
        <v>2</v>
      </c>
      <c r="K95" s="30"/>
      <c r="L95" s="30">
        <v>2</v>
      </c>
      <c r="M95" s="30" t="s">
        <v>15</v>
      </c>
      <c r="N95" s="30">
        <v>6</v>
      </c>
      <c r="O95" s="34" t="s">
        <v>174</v>
      </c>
    </row>
    <row r="96" spans="1:24" x14ac:dyDescent="0.25">
      <c r="A96" s="66">
        <v>10</v>
      </c>
      <c r="B96" s="17" t="s">
        <v>70</v>
      </c>
      <c r="C96" s="32" t="s">
        <v>22</v>
      </c>
      <c r="D96" s="30"/>
      <c r="E96" s="30"/>
      <c r="F96" s="30"/>
      <c r="G96" s="30"/>
      <c r="H96" s="30"/>
      <c r="I96" s="30"/>
      <c r="J96" s="30">
        <v>2</v>
      </c>
      <c r="K96" s="30"/>
      <c r="L96" s="30">
        <v>2</v>
      </c>
      <c r="M96" s="30" t="s">
        <v>15</v>
      </c>
      <c r="N96" s="30">
        <v>6</v>
      </c>
      <c r="O96" s="34" t="s">
        <v>174</v>
      </c>
    </row>
    <row r="97" spans="1:15" x14ac:dyDescent="0.25">
      <c r="A97" s="66">
        <v>11</v>
      </c>
      <c r="B97" s="52" t="s">
        <v>178</v>
      </c>
      <c r="C97" s="32" t="s">
        <v>22</v>
      </c>
      <c r="D97" s="30"/>
      <c r="E97" s="30"/>
      <c r="F97" s="30"/>
      <c r="G97" s="30"/>
      <c r="H97" s="30"/>
      <c r="I97" s="30"/>
      <c r="J97" s="30">
        <v>0</v>
      </c>
      <c r="K97" s="30"/>
      <c r="L97" s="30">
        <v>6</v>
      </c>
      <c r="M97" s="30" t="s">
        <v>20</v>
      </c>
      <c r="N97" s="30">
        <v>6</v>
      </c>
      <c r="O97" s="34" t="s">
        <v>174</v>
      </c>
    </row>
    <row r="98" spans="1:15" x14ac:dyDescent="0.25">
      <c r="A98" s="66"/>
      <c r="B98" s="69" t="s">
        <v>116</v>
      </c>
      <c r="C98" s="32"/>
      <c r="D98" s="30">
        <f>SUM(D86:D97)</f>
        <v>12</v>
      </c>
      <c r="E98" s="30"/>
      <c r="F98" s="30">
        <f>SUM(F86:F97)</f>
        <v>12</v>
      </c>
      <c r="G98" s="30"/>
      <c r="H98" s="30">
        <f>SUM(H86:H97)</f>
        <v>30</v>
      </c>
      <c r="I98" s="30"/>
      <c r="J98" s="30">
        <f>SUM(J92:J97)</f>
        <v>8</v>
      </c>
      <c r="K98" s="30"/>
      <c r="L98" s="30">
        <f>SUM(L92:L97)</f>
        <v>14</v>
      </c>
      <c r="M98" s="30"/>
      <c r="N98" s="30">
        <f>SUM(N88:N97)</f>
        <v>30</v>
      </c>
      <c r="O98" s="34"/>
    </row>
    <row r="99" spans="1:15" ht="25.5" customHeight="1" x14ac:dyDescent="0.25">
      <c r="A99" s="66"/>
      <c r="B99" s="70" t="s">
        <v>179</v>
      </c>
      <c r="C99" s="229">
        <f>D98+F98</f>
        <v>24</v>
      </c>
      <c r="D99" s="229"/>
      <c r="E99" s="229"/>
      <c r="F99" s="229"/>
      <c r="G99" s="229"/>
      <c r="H99" s="30" t="s">
        <v>25</v>
      </c>
      <c r="I99" s="30"/>
      <c r="J99" s="221">
        <f>J98+L98</f>
        <v>22</v>
      </c>
      <c r="K99" s="221"/>
      <c r="L99" s="221"/>
      <c r="M99" s="221"/>
      <c r="N99" s="30" t="s">
        <v>25</v>
      </c>
      <c r="O99" s="34"/>
    </row>
    <row r="100" spans="1:15" x14ac:dyDescent="0.25">
      <c r="A100" s="66"/>
      <c r="B100" s="70" t="s">
        <v>132</v>
      </c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71"/>
    </row>
    <row r="101" spans="1:15" x14ac:dyDescent="0.25">
      <c r="A101" s="66"/>
      <c r="B101" s="70" t="s">
        <v>133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71"/>
    </row>
    <row r="102" spans="1:15" ht="27.75" customHeight="1" thickBot="1" x14ac:dyDescent="0.3">
      <c r="A102" s="208"/>
      <c r="B102" s="211" t="s">
        <v>134</v>
      </c>
      <c r="C102" s="209"/>
      <c r="D102" s="210">
        <f>D98*14</f>
        <v>168</v>
      </c>
      <c r="E102" s="210"/>
      <c r="F102" s="210">
        <f>F98*14</f>
        <v>168</v>
      </c>
      <c r="G102" s="210"/>
      <c r="H102" s="210"/>
      <c r="I102" s="210"/>
      <c r="J102" s="210">
        <f>J98*10</f>
        <v>80</v>
      </c>
      <c r="K102" s="210"/>
      <c r="L102" s="210">
        <f>L98*10</f>
        <v>140</v>
      </c>
      <c r="M102" s="209"/>
      <c r="N102" s="209"/>
      <c r="O102" s="212"/>
    </row>
    <row r="103" spans="1:15" ht="28.5" customHeight="1" thickBot="1" x14ac:dyDescent="0.3">
      <c r="A103" s="213"/>
      <c r="B103" s="214" t="s">
        <v>43</v>
      </c>
      <c r="C103" s="256" t="s">
        <v>125</v>
      </c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8"/>
    </row>
    <row r="104" spans="1:15" x14ac:dyDescent="0.25">
      <c r="A104" s="268" t="s">
        <v>34</v>
      </c>
      <c r="B104" s="268"/>
      <c r="C104" s="268"/>
      <c r="D104" s="268" t="s">
        <v>35</v>
      </c>
      <c r="E104" s="268"/>
      <c r="F104" s="268"/>
      <c r="G104" s="268"/>
      <c r="H104" s="268"/>
      <c r="I104" s="85"/>
      <c r="J104" s="268" t="s">
        <v>191</v>
      </c>
      <c r="K104" s="268"/>
      <c r="L104" s="268"/>
      <c r="M104" s="268"/>
      <c r="N104" s="268"/>
      <c r="O104" s="85"/>
    </row>
    <row r="105" spans="1:15" x14ac:dyDescent="0.25">
      <c r="A105" s="268" t="s">
        <v>36</v>
      </c>
      <c r="B105" s="268"/>
      <c r="C105" s="268"/>
      <c r="D105" s="268" t="s">
        <v>164</v>
      </c>
      <c r="E105" s="268"/>
      <c r="F105" s="268"/>
      <c r="G105" s="268"/>
      <c r="H105" s="268"/>
      <c r="I105" s="85"/>
      <c r="J105" s="268" t="s">
        <v>37</v>
      </c>
      <c r="K105" s="268"/>
      <c r="L105" s="268"/>
      <c r="M105" s="268"/>
      <c r="N105" s="268"/>
      <c r="O105" s="85"/>
    </row>
    <row r="106" spans="1:15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x14ac:dyDescent="0.25">
      <c r="D107" s="1"/>
      <c r="E107" s="1"/>
      <c r="F107" s="1"/>
      <c r="G107" s="1"/>
      <c r="H107" s="1"/>
      <c r="I107" s="1"/>
      <c r="J107" s="1"/>
      <c r="K107" s="1"/>
    </row>
    <row r="108" spans="1:15" x14ac:dyDescent="0.25">
      <c r="D108" s="1"/>
      <c r="E108" s="1"/>
      <c r="F108" s="1"/>
      <c r="G108" s="1"/>
      <c r="H108" s="1"/>
      <c r="I108" s="1"/>
      <c r="J108" s="1"/>
      <c r="K108" s="1"/>
    </row>
    <row r="109" spans="1:15" x14ac:dyDescent="0.25">
      <c r="D109" s="1"/>
      <c r="E109" s="1"/>
      <c r="F109" s="1"/>
      <c r="G109" s="1"/>
      <c r="H109" s="1"/>
      <c r="I109" s="1"/>
      <c r="J109" s="1"/>
      <c r="K109" s="1"/>
    </row>
  </sheetData>
  <mergeCells count="106">
    <mergeCell ref="D10:F10"/>
    <mergeCell ref="G10:G11"/>
    <mergeCell ref="H10:H11"/>
    <mergeCell ref="D42:H42"/>
    <mergeCell ref="J42:N42"/>
    <mergeCell ref="B35:B37"/>
    <mergeCell ref="C35:C37"/>
    <mergeCell ref="D35:H35"/>
    <mergeCell ref="J35:N35"/>
    <mergeCell ref="D36:F36"/>
    <mergeCell ref="G36:G37"/>
    <mergeCell ref="H36:H37"/>
    <mergeCell ref="J36:L36"/>
    <mergeCell ref="M36:M37"/>
    <mergeCell ref="N36:N37"/>
    <mergeCell ref="J41:N41"/>
    <mergeCell ref="A43:H43"/>
    <mergeCell ref="C29:N29"/>
    <mergeCell ref="J10:L10"/>
    <mergeCell ref="M10:M11"/>
    <mergeCell ref="C28:G28"/>
    <mergeCell ref="J28:M28"/>
    <mergeCell ref="A4:H4"/>
    <mergeCell ref="A1:H1"/>
    <mergeCell ref="A2:H2"/>
    <mergeCell ref="A3:H3"/>
    <mergeCell ref="N10:N11"/>
    <mergeCell ref="A5:H5"/>
    <mergeCell ref="A6:H6"/>
    <mergeCell ref="A8:H8"/>
    <mergeCell ref="A9:A11"/>
    <mergeCell ref="B9:B11"/>
    <mergeCell ref="C9:C11"/>
    <mergeCell ref="A7:C7"/>
    <mergeCell ref="D9:I9"/>
    <mergeCell ref="J9:O9"/>
    <mergeCell ref="I10:I11"/>
    <mergeCell ref="O10:O11"/>
    <mergeCell ref="A35:A37"/>
    <mergeCell ref="A42:C42"/>
    <mergeCell ref="A105:C105"/>
    <mergeCell ref="D105:H105"/>
    <mergeCell ref="J105:N105"/>
    <mergeCell ref="A104:C104"/>
    <mergeCell ref="D104:H104"/>
    <mergeCell ref="J104:N104"/>
    <mergeCell ref="C100:N100"/>
    <mergeCell ref="D84:F84"/>
    <mergeCell ref="G84:G85"/>
    <mergeCell ref="H84:H85"/>
    <mergeCell ref="J84:L84"/>
    <mergeCell ref="M84:M85"/>
    <mergeCell ref="N84:N85"/>
    <mergeCell ref="C99:G99"/>
    <mergeCell ref="J99:M99"/>
    <mergeCell ref="A83:A85"/>
    <mergeCell ref="B83:B85"/>
    <mergeCell ref="C83:C85"/>
    <mergeCell ref="I84:I85"/>
    <mergeCell ref="A82:H82"/>
    <mergeCell ref="A75:H75"/>
    <mergeCell ref="A76:H76"/>
    <mergeCell ref="A77:H77"/>
    <mergeCell ref="A78:H78"/>
    <mergeCell ref="A79:H79"/>
    <mergeCell ref="A74:C74"/>
    <mergeCell ref="D74:H74"/>
    <mergeCell ref="N52:N53"/>
    <mergeCell ref="J74:N74"/>
    <mergeCell ref="A73:C73"/>
    <mergeCell ref="D73:H73"/>
    <mergeCell ref="J73:N73"/>
    <mergeCell ref="A80:H80"/>
    <mergeCell ref="A50:H50"/>
    <mergeCell ref="A51:A53"/>
    <mergeCell ref="B51:B53"/>
    <mergeCell ref="C51:C53"/>
    <mergeCell ref="A44:H44"/>
    <mergeCell ref="A45:H45"/>
    <mergeCell ref="A46:H46"/>
    <mergeCell ref="A47:H47"/>
    <mergeCell ref="A48:H48"/>
    <mergeCell ref="C103:O103"/>
    <mergeCell ref="O84:O85"/>
    <mergeCell ref="I36:I37"/>
    <mergeCell ref="O36:O37"/>
    <mergeCell ref="A49:C49"/>
    <mergeCell ref="D51:I51"/>
    <mergeCell ref="J51:O51"/>
    <mergeCell ref="I52:I53"/>
    <mergeCell ref="O52:O53"/>
    <mergeCell ref="A81:C81"/>
    <mergeCell ref="D83:I83"/>
    <mergeCell ref="J83:O83"/>
    <mergeCell ref="A54:N54"/>
    <mergeCell ref="A61:N61"/>
    <mergeCell ref="C69:G69"/>
    <mergeCell ref="J69:M69"/>
    <mergeCell ref="A41:C41"/>
    <mergeCell ref="D41:H41"/>
    <mergeCell ref="C70:N70"/>
    <mergeCell ref="D52:F52"/>
    <mergeCell ref="G52:G53"/>
    <mergeCell ref="H52:H53"/>
    <mergeCell ref="J52:L52"/>
    <mergeCell ref="M52:M53"/>
  </mergeCells>
  <printOptions horizontalCentered="1"/>
  <pageMargins left="0.25" right="0.25" top="0.25" bottom="0.25" header="0.3" footer="0.3"/>
  <pageSetup paperSize="9" scale="75" orientation="landscape" r:id="rId1"/>
  <rowBreaks count="2" manualBreakCount="2">
    <brk id="42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8"/>
  <sheetViews>
    <sheetView view="pageBreakPreview" topLeftCell="A73" zoomScaleNormal="100" zoomScaleSheetLayoutView="100" workbookViewId="0">
      <selection activeCell="AA23" sqref="AA23"/>
    </sheetView>
  </sheetViews>
  <sheetFormatPr defaultColWidth="9.140625" defaultRowHeight="15" x14ac:dyDescent="0.25"/>
  <cols>
    <col min="1" max="1" width="7.7109375" customWidth="1"/>
    <col min="2" max="2" width="47.85546875" customWidth="1"/>
    <col min="3" max="3" width="20.28515625" style="3" customWidth="1"/>
    <col min="7" max="7" width="10.85546875" customWidth="1"/>
    <col min="8" max="8" width="15.140625" customWidth="1"/>
    <col min="9" max="9" width="13.28515625" style="16" customWidth="1"/>
    <col min="13" max="13" width="9.85546875" customWidth="1"/>
    <col min="14" max="14" width="14.140625" customWidth="1"/>
    <col min="15" max="15" width="22.5703125" style="16" customWidth="1"/>
    <col min="16" max="16" width="7.140625" customWidth="1"/>
    <col min="17" max="22" width="9.140625" hidden="1" customWidth="1"/>
  </cols>
  <sheetData>
    <row r="1" spans="1:15" x14ac:dyDescent="0.25">
      <c r="A1" s="270" t="s">
        <v>217</v>
      </c>
      <c r="B1" s="270"/>
      <c r="C1" s="270"/>
      <c r="D1" s="270"/>
      <c r="E1" s="270"/>
      <c r="F1" s="270"/>
      <c r="G1" s="270"/>
      <c r="H1" s="270"/>
      <c r="I1" s="21"/>
      <c r="J1" s="64"/>
      <c r="K1" s="64"/>
      <c r="L1" s="64"/>
      <c r="M1" s="64"/>
      <c r="N1" s="64"/>
      <c r="O1" s="64"/>
    </row>
    <row r="2" spans="1:15" x14ac:dyDescent="0.25">
      <c r="A2" s="270" t="s">
        <v>224</v>
      </c>
      <c r="B2" s="270"/>
      <c r="C2" s="270"/>
      <c r="D2" s="270"/>
      <c r="E2" s="270"/>
      <c r="F2" s="270"/>
      <c r="G2" s="270"/>
      <c r="H2" s="270"/>
      <c r="I2" s="21"/>
      <c r="J2" s="64"/>
      <c r="K2" s="64"/>
      <c r="L2" s="64"/>
      <c r="M2" s="64"/>
      <c r="N2" s="64"/>
      <c r="O2" s="64"/>
    </row>
    <row r="3" spans="1:15" x14ac:dyDescent="0.25">
      <c r="A3" s="270" t="s">
        <v>0</v>
      </c>
      <c r="B3" s="270"/>
      <c r="C3" s="270"/>
      <c r="D3" s="270"/>
      <c r="E3" s="270"/>
      <c r="F3" s="270"/>
      <c r="G3" s="270"/>
      <c r="H3" s="270"/>
      <c r="I3" s="21"/>
      <c r="J3" s="64"/>
      <c r="K3" s="64"/>
      <c r="L3" s="64"/>
      <c r="M3" s="64"/>
      <c r="N3" s="64"/>
      <c r="O3" s="64"/>
    </row>
    <row r="4" spans="1:15" x14ac:dyDescent="0.25">
      <c r="A4" s="270" t="s">
        <v>225</v>
      </c>
      <c r="B4" s="270"/>
      <c r="C4" s="270"/>
      <c r="D4" s="270"/>
      <c r="E4" s="270"/>
      <c r="F4" s="270"/>
      <c r="G4" s="270"/>
      <c r="H4" s="270"/>
      <c r="I4" s="21"/>
      <c r="J4" s="64"/>
      <c r="K4" s="64"/>
      <c r="L4" s="64"/>
      <c r="M4" s="64"/>
      <c r="N4" s="64"/>
      <c r="O4" s="64"/>
    </row>
    <row r="5" spans="1:15" x14ac:dyDescent="0.25">
      <c r="A5" s="270" t="s">
        <v>1</v>
      </c>
      <c r="B5" s="270"/>
      <c r="C5" s="270"/>
      <c r="D5" s="270"/>
      <c r="E5" s="270"/>
      <c r="F5" s="270"/>
      <c r="G5" s="270"/>
      <c r="H5" s="270"/>
      <c r="I5" s="21"/>
      <c r="J5" s="64"/>
      <c r="K5" s="64"/>
      <c r="L5" s="64"/>
      <c r="M5" s="64"/>
      <c r="N5" s="64"/>
      <c r="O5" s="64"/>
    </row>
    <row r="6" spans="1:15" x14ac:dyDescent="0.25">
      <c r="A6" s="270" t="s">
        <v>180</v>
      </c>
      <c r="B6" s="270"/>
      <c r="C6" s="270"/>
      <c r="D6" s="270"/>
      <c r="E6" s="270"/>
      <c r="F6" s="270"/>
      <c r="G6" s="270"/>
      <c r="H6" s="270"/>
      <c r="I6" s="21"/>
      <c r="J6" s="64"/>
      <c r="K6" s="64"/>
      <c r="L6" s="64"/>
      <c r="M6" s="64"/>
      <c r="N6" s="64"/>
      <c r="O6" s="64"/>
    </row>
    <row r="7" spans="1:15" s="16" customFormat="1" x14ac:dyDescent="0.25">
      <c r="A7" s="220" t="s">
        <v>166</v>
      </c>
      <c r="B7" s="220"/>
      <c r="C7" s="220"/>
      <c r="D7" s="21"/>
      <c r="E7" s="21"/>
      <c r="F7" s="21"/>
      <c r="G7" s="21"/>
      <c r="H7" s="21"/>
      <c r="I7" s="21"/>
      <c r="J7" s="64"/>
      <c r="K7" s="64"/>
      <c r="L7" s="64"/>
      <c r="M7" s="64"/>
      <c r="N7" s="64"/>
      <c r="O7" s="64"/>
    </row>
    <row r="8" spans="1:15" ht="15.75" thickBot="1" x14ac:dyDescent="0.3">
      <c r="A8" s="270" t="s">
        <v>157</v>
      </c>
      <c r="B8" s="270"/>
      <c r="C8" s="270"/>
      <c r="D8" s="270"/>
      <c r="E8" s="270"/>
      <c r="F8" s="270"/>
      <c r="G8" s="270"/>
      <c r="H8" s="270"/>
      <c r="I8" s="86"/>
      <c r="J8" s="64"/>
      <c r="K8" s="64"/>
      <c r="L8" s="64"/>
      <c r="M8" s="64"/>
      <c r="N8" s="64"/>
      <c r="O8" s="64"/>
    </row>
    <row r="9" spans="1:15" x14ac:dyDescent="0.25">
      <c r="A9" s="247" t="s">
        <v>195</v>
      </c>
      <c r="B9" s="237" t="s">
        <v>3</v>
      </c>
      <c r="C9" s="277" t="s">
        <v>4</v>
      </c>
      <c r="D9" s="223" t="s">
        <v>5</v>
      </c>
      <c r="E9" s="223"/>
      <c r="F9" s="223"/>
      <c r="G9" s="223"/>
      <c r="H9" s="223"/>
      <c r="I9" s="224"/>
      <c r="J9" s="223" t="s">
        <v>6</v>
      </c>
      <c r="K9" s="223"/>
      <c r="L9" s="223"/>
      <c r="M9" s="223"/>
      <c r="N9" s="223"/>
      <c r="O9" s="226"/>
    </row>
    <row r="10" spans="1:15" x14ac:dyDescent="0.25">
      <c r="A10" s="248"/>
      <c r="B10" s="238"/>
      <c r="C10" s="278"/>
      <c r="D10" s="221" t="s">
        <v>7</v>
      </c>
      <c r="E10" s="221"/>
      <c r="F10" s="221"/>
      <c r="G10" s="221" t="s">
        <v>8</v>
      </c>
      <c r="H10" s="221" t="s">
        <v>9</v>
      </c>
      <c r="I10" s="229" t="s">
        <v>167</v>
      </c>
      <c r="J10" s="221" t="s">
        <v>7</v>
      </c>
      <c r="K10" s="221"/>
      <c r="L10" s="221"/>
      <c r="M10" s="221" t="s">
        <v>8</v>
      </c>
      <c r="N10" s="221" t="s">
        <v>9</v>
      </c>
      <c r="O10" s="243" t="s">
        <v>167</v>
      </c>
    </row>
    <row r="11" spans="1:15" ht="24.75" customHeight="1" thickBot="1" x14ac:dyDescent="0.3">
      <c r="A11" s="249"/>
      <c r="B11" s="239"/>
      <c r="C11" s="279"/>
      <c r="D11" s="144" t="s">
        <v>10</v>
      </c>
      <c r="E11" s="144" t="s">
        <v>11</v>
      </c>
      <c r="F11" s="144" t="s">
        <v>12</v>
      </c>
      <c r="G11" s="240"/>
      <c r="H11" s="240"/>
      <c r="I11" s="222"/>
      <c r="J11" s="144" t="s">
        <v>10</v>
      </c>
      <c r="K11" s="144" t="s">
        <v>13</v>
      </c>
      <c r="L11" s="144" t="s">
        <v>12</v>
      </c>
      <c r="M11" s="240"/>
      <c r="N11" s="240"/>
      <c r="O11" s="228"/>
    </row>
    <row r="12" spans="1:15" ht="29.25" customHeight="1" x14ac:dyDescent="0.25">
      <c r="A12" s="112">
        <v>1</v>
      </c>
      <c r="B12" s="113" t="s">
        <v>183</v>
      </c>
      <c r="C12" s="170" t="s">
        <v>14</v>
      </c>
      <c r="D12" s="114">
        <v>2</v>
      </c>
      <c r="E12" s="114"/>
      <c r="F12" s="114">
        <v>2</v>
      </c>
      <c r="G12" s="114" t="s">
        <v>15</v>
      </c>
      <c r="H12" s="114">
        <v>5</v>
      </c>
      <c r="I12" s="114" t="s">
        <v>174</v>
      </c>
      <c r="J12" s="175"/>
      <c r="K12" s="114"/>
      <c r="L12" s="114"/>
      <c r="M12" s="114"/>
      <c r="N12" s="114"/>
      <c r="O12" s="115"/>
    </row>
    <row r="13" spans="1:15" ht="29.25" customHeight="1" x14ac:dyDescent="0.25">
      <c r="A13" s="66">
        <v>2</v>
      </c>
      <c r="B13" s="52" t="s">
        <v>182</v>
      </c>
      <c r="C13" s="32" t="s">
        <v>16</v>
      </c>
      <c r="D13" s="30">
        <v>2</v>
      </c>
      <c r="E13" s="30"/>
      <c r="F13" s="30">
        <v>2</v>
      </c>
      <c r="G13" s="30" t="s">
        <v>15</v>
      </c>
      <c r="H13" s="30">
        <v>5</v>
      </c>
      <c r="I13" s="30" t="s">
        <v>174</v>
      </c>
      <c r="J13" s="89"/>
      <c r="K13" s="30"/>
      <c r="L13" s="30"/>
      <c r="M13" s="30"/>
      <c r="N13" s="30"/>
      <c r="O13" s="34"/>
    </row>
    <row r="14" spans="1:15" ht="27" customHeight="1" x14ac:dyDescent="0.25">
      <c r="A14" s="66">
        <v>3</v>
      </c>
      <c r="B14" s="32" t="s">
        <v>184</v>
      </c>
      <c r="C14" s="52" t="s">
        <v>16</v>
      </c>
      <c r="D14" s="30">
        <v>2</v>
      </c>
      <c r="E14" s="30"/>
      <c r="F14" s="30">
        <v>2</v>
      </c>
      <c r="G14" s="30" t="s">
        <v>15</v>
      </c>
      <c r="H14" s="30">
        <v>5</v>
      </c>
      <c r="I14" s="30" t="s">
        <v>174</v>
      </c>
      <c r="J14" s="89"/>
      <c r="K14" s="30"/>
      <c r="L14" s="30"/>
      <c r="M14" s="30"/>
      <c r="N14" s="30"/>
      <c r="O14" s="34"/>
    </row>
    <row r="15" spans="1:15" ht="52.5" customHeight="1" x14ac:dyDescent="0.25">
      <c r="A15" s="66">
        <v>4</v>
      </c>
      <c r="B15" s="90" t="s">
        <v>111</v>
      </c>
      <c r="C15" s="52" t="s">
        <v>19</v>
      </c>
      <c r="D15" s="30">
        <v>2</v>
      </c>
      <c r="E15" s="30"/>
      <c r="F15" s="30">
        <v>2</v>
      </c>
      <c r="G15" s="30" t="s">
        <v>15</v>
      </c>
      <c r="H15" s="30">
        <v>5</v>
      </c>
      <c r="I15" s="30" t="s">
        <v>174</v>
      </c>
      <c r="J15" s="89"/>
      <c r="K15" s="30"/>
      <c r="L15" s="30"/>
      <c r="M15" s="30"/>
      <c r="N15" s="30"/>
      <c r="O15" s="34"/>
    </row>
    <row r="16" spans="1:15" ht="65.25" customHeight="1" x14ac:dyDescent="0.25">
      <c r="A16" s="66">
        <v>5</v>
      </c>
      <c r="B16" s="94" t="s">
        <v>185</v>
      </c>
      <c r="C16" s="52" t="s">
        <v>19</v>
      </c>
      <c r="D16" s="30">
        <v>1</v>
      </c>
      <c r="E16" s="30"/>
      <c r="F16" s="30">
        <v>1</v>
      </c>
      <c r="G16" s="30" t="s">
        <v>20</v>
      </c>
      <c r="H16" s="30">
        <v>5</v>
      </c>
      <c r="I16" s="30" t="s">
        <v>174</v>
      </c>
      <c r="J16" s="89"/>
      <c r="K16" s="30"/>
      <c r="L16" s="30"/>
      <c r="M16" s="30"/>
      <c r="N16" s="30"/>
      <c r="O16" s="34"/>
    </row>
    <row r="17" spans="1:22" s="12" customFormat="1" ht="38.25" x14ac:dyDescent="0.25">
      <c r="A17" s="66">
        <v>6</v>
      </c>
      <c r="B17" s="52" t="s">
        <v>209</v>
      </c>
      <c r="C17" s="52" t="s">
        <v>19</v>
      </c>
      <c r="D17" s="30">
        <v>2</v>
      </c>
      <c r="E17" s="30"/>
      <c r="F17" s="30">
        <v>2</v>
      </c>
      <c r="G17" s="30" t="s">
        <v>20</v>
      </c>
      <c r="H17" s="30">
        <v>5</v>
      </c>
      <c r="I17" s="30" t="s">
        <v>174</v>
      </c>
      <c r="J17" s="89"/>
      <c r="K17" s="30"/>
      <c r="L17" s="30"/>
      <c r="M17" s="30"/>
      <c r="N17" s="30"/>
      <c r="O17" s="34"/>
    </row>
    <row r="18" spans="1:22" ht="27" customHeight="1" x14ac:dyDescent="0.25">
      <c r="A18" s="66">
        <v>7</v>
      </c>
      <c r="B18" s="90" t="s">
        <v>112</v>
      </c>
      <c r="C18" s="52" t="s">
        <v>16</v>
      </c>
      <c r="D18" s="30"/>
      <c r="E18" s="30"/>
      <c r="F18" s="30"/>
      <c r="G18" s="30"/>
      <c r="H18" s="30"/>
      <c r="I18" s="30"/>
      <c r="J18" s="30">
        <v>2</v>
      </c>
      <c r="K18" s="30"/>
      <c r="L18" s="30">
        <v>2</v>
      </c>
      <c r="M18" s="30" t="s">
        <v>15</v>
      </c>
      <c r="N18" s="30">
        <v>6</v>
      </c>
      <c r="O18" s="34" t="s">
        <v>174</v>
      </c>
    </row>
    <row r="19" spans="1:22" ht="41.25" customHeight="1" x14ac:dyDescent="0.25">
      <c r="A19" s="66">
        <v>8</v>
      </c>
      <c r="B19" s="52" t="s">
        <v>186</v>
      </c>
      <c r="C19" s="52" t="s">
        <v>14</v>
      </c>
      <c r="D19" s="30"/>
      <c r="E19" s="30"/>
      <c r="F19" s="30"/>
      <c r="G19" s="30"/>
      <c r="H19" s="30"/>
      <c r="I19" s="30"/>
      <c r="J19" s="30">
        <v>2</v>
      </c>
      <c r="K19" s="30"/>
      <c r="L19" s="30">
        <v>2</v>
      </c>
      <c r="M19" s="30" t="s">
        <v>15</v>
      </c>
      <c r="N19" s="30">
        <v>6</v>
      </c>
      <c r="O19" s="34" t="s">
        <v>174</v>
      </c>
    </row>
    <row r="20" spans="1:22" ht="23.25" customHeight="1" x14ac:dyDescent="0.25">
      <c r="A20" s="66">
        <v>9</v>
      </c>
      <c r="B20" s="17" t="s">
        <v>187</v>
      </c>
      <c r="C20" s="52" t="s">
        <v>14</v>
      </c>
      <c r="D20" s="30"/>
      <c r="E20" s="30"/>
      <c r="F20" s="30"/>
      <c r="G20" s="30"/>
      <c r="H20" s="30"/>
      <c r="I20" s="30"/>
      <c r="J20" s="30">
        <v>2</v>
      </c>
      <c r="K20" s="30"/>
      <c r="L20" s="30">
        <v>2</v>
      </c>
      <c r="M20" s="30" t="s">
        <v>15</v>
      </c>
      <c r="N20" s="30">
        <v>6</v>
      </c>
      <c r="O20" s="34" t="s">
        <v>174</v>
      </c>
      <c r="T20">
        <v>40.4</v>
      </c>
      <c r="U20">
        <v>14</v>
      </c>
      <c r="V20">
        <f>T20*U20</f>
        <v>565.6</v>
      </c>
    </row>
    <row r="21" spans="1:22" ht="25.5" customHeight="1" x14ac:dyDescent="0.25">
      <c r="A21" s="66">
        <v>10</v>
      </c>
      <c r="B21" s="91" t="s">
        <v>208</v>
      </c>
      <c r="C21" s="52" t="s">
        <v>19</v>
      </c>
      <c r="D21" s="30"/>
      <c r="E21" s="30"/>
      <c r="F21" s="30"/>
      <c r="G21" s="30"/>
      <c r="H21" s="30"/>
      <c r="I21" s="30"/>
      <c r="J21" s="30">
        <v>1</v>
      </c>
      <c r="K21" s="30"/>
      <c r="L21" s="30">
        <v>1</v>
      </c>
      <c r="M21" s="30" t="s">
        <v>15</v>
      </c>
      <c r="N21" s="30">
        <v>3</v>
      </c>
      <c r="O21" s="34" t="s">
        <v>174</v>
      </c>
    </row>
    <row r="22" spans="1:22" ht="25.5" customHeight="1" x14ac:dyDescent="0.25">
      <c r="A22" s="66">
        <v>11</v>
      </c>
      <c r="B22" s="91" t="s">
        <v>188</v>
      </c>
      <c r="C22" s="52" t="s">
        <v>22</v>
      </c>
      <c r="D22" s="30"/>
      <c r="E22" s="30"/>
      <c r="F22" s="30"/>
      <c r="G22" s="30"/>
      <c r="H22" s="30"/>
      <c r="I22" s="30"/>
      <c r="J22" s="30">
        <v>1</v>
      </c>
      <c r="K22" s="30"/>
      <c r="L22" s="30">
        <v>1</v>
      </c>
      <c r="M22" s="30" t="s">
        <v>15</v>
      </c>
      <c r="N22" s="30">
        <v>3</v>
      </c>
      <c r="O22" s="34" t="s">
        <v>174</v>
      </c>
    </row>
    <row r="23" spans="1:22" ht="25.5" x14ac:dyDescent="0.25">
      <c r="A23" s="66">
        <v>12</v>
      </c>
      <c r="B23" s="17" t="s">
        <v>189</v>
      </c>
      <c r="C23" s="52" t="s">
        <v>19</v>
      </c>
      <c r="D23" s="30"/>
      <c r="E23" s="30"/>
      <c r="F23" s="30"/>
      <c r="G23" s="30"/>
      <c r="H23" s="30"/>
      <c r="I23" s="30"/>
      <c r="J23" s="30">
        <v>1</v>
      </c>
      <c r="K23" s="30"/>
      <c r="L23" s="30">
        <v>1</v>
      </c>
      <c r="M23" s="30" t="s">
        <v>15</v>
      </c>
      <c r="N23" s="30">
        <v>3</v>
      </c>
      <c r="O23" s="34" t="s">
        <v>174</v>
      </c>
      <c r="U23">
        <f>L29+K29+F29</f>
        <v>370</v>
      </c>
    </row>
    <row r="24" spans="1:22" x14ac:dyDescent="0.25">
      <c r="A24" s="66">
        <v>13</v>
      </c>
      <c r="B24" s="17" t="s">
        <v>113</v>
      </c>
      <c r="C24" s="90" t="s">
        <v>16</v>
      </c>
      <c r="D24" s="30"/>
      <c r="E24" s="30"/>
      <c r="F24" s="30"/>
      <c r="G24" s="30"/>
      <c r="H24" s="30"/>
      <c r="I24" s="30"/>
      <c r="J24" s="65"/>
      <c r="K24" s="30">
        <v>90</v>
      </c>
      <c r="L24" s="30"/>
      <c r="M24" s="30" t="s">
        <v>20</v>
      </c>
      <c r="N24" s="30">
        <v>3</v>
      </c>
      <c r="O24" s="34" t="s">
        <v>174</v>
      </c>
    </row>
    <row r="25" spans="1:22" x14ac:dyDescent="0.25">
      <c r="A25" s="66"/>
      <c r="B25" s="17" t="s">
        <v>116</v>
      </c>
      <c r="C25" s="92"/>
      <c r="D25" s="30">
        <f>SUM(D12:D24)</f>
        <v>11</v>
      </c>
      <c r="E25" s="30"/>
      <c r="F25" s="30">
        <f>SUM(F12:F24)</f>
        <v>11</v>
      </c>
      <c r="G25" s="30"/>
      <c r="H25" s="30">
        <f>SUM(H12:H24)</f>
        <v>30</v>
      </c>
      <c r="I25" s="30"/>
      <c r="J25" s="65">
        <f>SUM(J18:J24)</f>
        <v>9</v>
      </c>
      <c r="K25" s="65">
        <v>6.4</v>
      </c>
      <c r="L25" s="65">
        <f>SUM(L18:L24)</f>
        <v>9</v>
      </c>
      <c r="M25" s="65"/>
      <c r="N25" s="65">
        <f>SUM(N18:N24)</f>
        <v>30</v>
      </c>
      <c r="O25" s="93"/>
    </row>
    <row r="26" spans="1:22" ht="27" customHeight="1" x14ac:dyDescent="0.25">
      <c r="A26" s="66"/>
      <c r="B26" s="70" t="s">
        <v>26</v>
      </c>
      <c r="C26" s="229">
        <f>D25+F25</f>
        <v>22</v>
      </c>
      <c r="D26" s="229"/>
      <c r="E26" s="229"/>
      <c r="F26" s="229"/>
      <c r="G26" s="229"/>
      <c r="H26" s="30" t="s">
        <v>25</v>
      </c>
      <c r="I26" s="30"/>
      <c r="J26" s="221">
        <f>J25+K25+L25</f>
        <v>24.4</v>
      </c>
      <c r="K26" s="221"/>
      <c r="L26" s="221"/>
      <c r="M26" s="221"/>
      <c r="N26" s="30" t="s">
        <v>25</v>
      </c>
      <c r="O26" s="34"/>
    </row>
    <row r="27" spans="1:22" x14ac:dyDescent="0.25">
      <c r="A27" s="66"/>
      <c r="B27" s="70" t="s">
        <v>149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71"/>
    </row>
    <row r="28" spans="1:22" x14ac:dyDescent="0.25">
      <c r="A28" s="66"/>
      <c r="B28" s="70" t="s">
        <v>117</v>
      </c>
      <c r="C28" s="9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1"/>
    </row>
    <row r="29" spans="1:22" ht="24" customHeight="1" thickBot="1" x14ac:dyDescent="0.3">
      <c r="A29" s="72"/>
      <c r="B29" s="73" t="s">
        <v>28</v>
      </c>
      <c r="C29" s="95"/>
      <c r="D29" s="75">
        <f>D25*14</f>
        <v>154</v>
      </c>
      <c r="E29" s="75"/>
      <c r="F29" s="75">
        <f>F25*14</f>
        <v>154</v>
      </c>
      <c r="G29" s="75"/>
      <c r="H29" s="75"/>
      <c r="I29" s="75"/>
      <c r="J29" s="75">
        <f>J25*14</f>
        <v>126</v>
      </c>
      <c r="K29" s="75">
        <v>90</v>
      </c>
      <c r="L29" s="75">
        <f>L25*14</f>
        <v>126</v>
      </c>
      <c r="M29" s="74"/>
      <c r="N29" s="74"/>
      <c r="O29" s="76"/>
    </row>
    <row r="30" spans="1:22" x14ac:dyDescent="0.25">
      <c r="A30" s="81"/>
      <c r="B30" s="78"/>
      <c r="C30" s="96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22" ht="15.75" thickBot="1" x14ac:dyDescent="0.3">
      <c r="A31" s="78"/>
      <c r="B31" s="81"/>
      <c r="C31" s="9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22" x14ac:dyDescent="0.25">
      <c r="A32" s="247" t="s">
        <v>195</v>
      </c>
      <c r="B32" s="237" t="s">
        <v>33</v>
      </c>
      <c r="C32" s="275" t="s">
        <v>4</v>
      </c>
      <c r="D32" s="242" t="s">
        <v>5</v>
      </c>
      <c r="E32" s="242"/>
      <c r="F32" s="242"/>
      <c r="G32" s="242"/>
      <c r="H32" s="242"/>
      <c r="I32" s="82"/>
      <c r="J32" s="242" t="s">
        <v>6</v>
      </c>
      <c r="K32" s="242"/>
      <c r="L32" s="242"/>
      <c r="M32" s="242"/>
      <c r="N32" s="242"/>
      <c r="O32" s="83"/>
    </row>
    <row r="33" spans="1:15" x14ac:dyDescent="0.25">
      <c r="A33" s="248"/>
      <c r="B33" s="238"/>
      <c r="C33" s="276"/>
      <c r="D33" s="229" t="s">
        <v>7</v>
      </c>
      <c r="E33" s="229"/>
      <c r="F33" s="229"/>
      <c r="G33" s="229" t="s">
        <v>8</v>
      </c>
      <c r="H33" s="229" t="s">
        <v>9</v>
      </c>
      <c r="I33" s="229" t="s">
        <v>167</v>
      </c>
      <c r="J33" s="229" t="s">
        <v>7</v>
      </c>
      <c r="K33" s="229"/>
      <c r="L33" s="229"/>
      <c r="M33" s="229" t="s">
        <v>8</v>
      </c>
      <c r="N33" s="229" t="s">
        <v>9</v>
      </c>
      <c r="O33" s="243" t="s">
        <v>167</v>
      </c>
    </row>
    <row r="34" spans="1:15" x14ac:dyDescent="0.25">
      <c r="A34" s="248"/>
      <c r="B34" s="238"/>
      <c r="C34" s="276"/>
      <c r="D34" s="30" t="s">
        <v>10</v>
      </c>
      <c r="E34" s="30" t="s">
        <v>11</v>
      </c>
      <c r="F34" s="30" t="s">
        <v>12</v>
      </c>
      <c r="G34" s="229"/>
      <c r="H34" s="229"/>
      <c r="I34" s="273"/>
      <c r="J34" s="30" t="s">
        <v>10</v>
      </c>
      <c r="K34" s="30" t="s">
        <v>13</v>
      </c>
      <c r="L34" s="30" t="s">
        <v>12</v>
      </c>
      <c r="M34" s="229"/>
      <c r="N34" s="229"/>
      <c r="O34" s="274"/>
    </row>
    <row r="35" spans="1:15" s="4" customFormat="1" ht="23.25" customHeight="1" x14ac:dyDescent="0.2">
      <c r="A35" s="31">
        <v>1</v>
      </c>
      <c r="B35" s="52" t="s">
        <v>207</v>
      </c>
      <c r="C35" s="32" t="s">
        <v>19</v>
      </c>
      <c r="D35" s="30">
        <v>1</v>
      </c>
      <c r="E35" s="30"/>
      <c r="F35" s="30">
        <v>1</v>
      </c>
      <c r="G35" s="30" t="s">
        <v>20</v>
      </c>
      <c r="H35" s="30">
        <v>2</v>
      </c>
      <c r="I35" s="30" t="s">
        <v>174</v>
      </c>
      <c r="J35" s="89"/>
      <c r="K35" s="30"/>
      <c r="L35" s="30"/>
      <c r="M35" s="30"/>
      <c r="N35" s="30"/>
      <c r="O35" s="34"/>
    </row>
    <row r="36" spans="1:15" ht="26.25" thickBot="1" x14ac:dyDescent="0.3">
      <c r="A36" s="97">
        <v>2</v>
      </c>
      <c r="B36" s="20" t="s">
        <v>30</v>
      </c>
      <c r="C36" s="95" t="s">
        <v>19</v>
      </c>
      <c r="D36" s="75">
        <v>1</v>
      </c>
      <c r="E36" s="75"/>
      <c r="F36" s="75">
        <v>1</v>
      </c>
      <c r="G36" s="75" t="s">
        <v>31</v>
      </c>
      <c r="H36" s="75">
        <v>1</v>
      </c>
      <c r="I36" s="75" t="s">
        <v>174</v>
      </c>
      <c r="J36" s="98">
        <v>1</v>
      </c>
      <c r="K36" s="75"/>
      <c r="L36" s="75">
        <v>1</v>
      </c>
      <c r="M36" s="75" t="s">
        <v>31</v>
      </c>
      <c r="N36" s="75">
        <v>1</v>
      </c>
      <c r="O36" s="84" t="s">
        <v>174</v>
      </c>
    </row>
    <row r="37" spans="1:15" x14ac:dyDescent="0.25">
      <c r="A37" s="268" t="s">
        <v>34</v>
      </c>
      <c r="B37" s="268"/>
      <c r="C37" s="268"/>
      <c r="D37" s="268" t="s">
        <v>35</v>
      </c>
      <c r="E37" s="268"/>
      <c r="F37" s="268"/>
      <c r="G37" s="268"/>
      <c r="H37" s="268"/>
      <c r="I37" s="85"/>
      <c r="J37" s="268" t="s">
        <v>191</v>
      </c>
      <c r="K37" s="268"/>
      <c r="L37" s="268"/>
      <c r="M37" s="268"/>
      <c r="N37" s="268"/>
      <c r="O37" s="85"/>
    </row>
    <row r="38" spans="1:15" ht="15" customHeight="1" x14ac:dyDescent="0.25">
      <c r="A38" s="268" t="s">
        <v>36</v>
      </c>
      <c r="B38" s="268"/>
      <c r="C38" s="268"/>
      <c r="D38" s="268" t="s">
        <v>164</v>
      </c>
      <c r="E38" s="268"/>
      <c r="F38" s="268"/>
      <c r="G38" s="268"/>
      <c r="H38" s="268"/>
      <c r="I38" s="85"/>
      <c r="J38" s="268" t="s">
        <v>37</v>
      </c>
      <c r="K38" s="268"/>
      <c r="L38" s="268"/>
      <c r="M38" s="268"/>
      <c r="N38" s="268"/>
      <c r="O38" s="85"/>
    </row>
    <row r="39" spans="1:15" x14ac:dyDescent="0.25">
      <c r="A39" s="245" t="s">
        <v>217</v>
      </c>
      <c r="B39" s="245"/>
      <c r="C39" s="245"/>
      <c r="D39" s="245"/>
      <c r="E39" s="245"/>
      <c r="F39" s="245"/>
      <c r="G39" s="245"/>
      <c r="H39" s="245"/>
      <c r="I39" s="99"/>
      <c r="J39" s="78"/>
      <c r="K39" s="78"/>
      <c r="L39" s="78"/>
      <c r="M39" s="78"/>
      <c r="N39" s="78"/>
      <c r="O39" s="78"/>
    </row>
    <row r="40" spans="1:15" x14ac:dyDescent="0.25">
      <c r="A40" s="245" t="s">
        <v>224</v>
      </c>
      <c r="B40" s="245"/>
      <c r="C40" s="245"/>
      <c r="D40" s="245"/>
      <c r="E40" s="245"/>
      <c r="F40" s="245"/>
      <c r="G40" s="245"/>
      <c r="H40" s="245"/>
      <c r="I40" s="99"/>
      <c r="J40" s="78"/>
      <c r="K40" s="78"/>
      <c r="L40" s="78"/>
      <c r="M40" s="78"/>
      <c r="N40" s="78"/>
      <c r="O40" s="78"/>
    </row>
    <row r="41" spans="1:15" x14ac:dyDescent="0.25">
      <c r="A41" s="245" t="s">
        <v>0</v>
      </c>
      <c r="B41" s="245"/>
      <c r="C41" s="245"/>
      <c r="D41" s="245"/>
      <c r="E41" s="245"/>
      <c r="F41" s="245"/>
      <c r="G41" s="245"/>
      <c r="H41" s="245"/>
      <c r="I41" s="99"/>
      <c r="J41" s="78"/>
      <c r="K41" s="78"/>
      <c r="L41" s="78"/>
      <c r="M41" s="78"/>
      <c r="N41" s="78"/>
      <c r="O41" s="78"/>
    </row>
    <row r="42" spans="1:15" x14ac:dyDescent="0.25">
      <c r="A42" s="245" t="s">
        <v>225</v>
      </c>
      <c r="B42" s="245"/>
      <c r="C42" s="245"/>
      <c r="D42" s="245"/>
      <c r="E42" s="245"/>
      <c r="F42" s="245"/>
      <c r="G42" s="245"/>
      <c r="H42" s="245"/>
      <c r="I42" s="245"/>
      <c r="J42" s="272"/>
      <c r="K42" s="272"/>
      <c r="L42" s="78"/>
      <c r="M42" s="78"/>
      <c r="N42" s="78"/>
      <c r="O42" s="78"/>
    </row>
    <row r="43" spans="1:15" x14ac:dyDescent="0.25">
      <c r="A43" s="245" t="s">
        <v>1</v>
      </c>
      <c r="B43" s="245"/>
      <c r="C43" s="245"/>
      <c r="D43" s="245"/>
      <c r="E43" s="245"/>
      <c r="F43" s="245"/>
      <c r="G43" s="245"/>
      <c r="H43" s="245"/>
      <c r="I43" s="99"/>
      <c r="J43" s="78"/>
      <c r="K43" s="78"/>
      <c r="L43" s="78"/>
      <c r="M43" s="78"/>
      <c r="N43" s="78"/>
      <c r="O43" s="78"/>
    </row>
    <row r="44" spans="1:15" x14ac:dyDescent="0.25">
      <c r="A44" s="245" t="s">
        <v>180</v>
      </c>
      <c r="B44" s="245"/>
      <c r="C44" s="245"/>
      <c r="D44" s="245"/>
      <c r="E44" s="245"/>
      <c r="F44" s="245"/>
      <c r="G44" s="245"/>
      <c r="H44" s="245"/>
      <c r="I44" s="99"/>
      <c r="J44" s="78"/>
      <c r="K44" s="78"/>
      <c r="L44" s="78"/>
      <c r="M44" s="78"/>
      <c r="N44" s="78"/>
      <c r="O44" s="78"/>
    </row>
    <row r="45" spans="1:15" s="16" customFormat="1" x14ac:dyDescent="0.25">
      <c r="A45" s="235" t="s">
        <v>166</v>
      </c>
      <c r="B45" s="235"/>
      <c r="C45" s="235"/>
      <c r="D45" s="99"/>
      <c r="E45" s="99"/>
      <c r="F45" s="99"/>
      <c r="G45" s="99"/>
      <c r="H45" s="99"/>
      <c r="I45" s="99"/>
      <c r="J45" s="78"/>
      <c r="K45" s="78"/>
      <c r="L45" s="78"/>
      <c r="M45" s="78"/>
      <c r="N45" s="78"/>
      <c r="O45" s="78"/>
    </row>
    <row r="46" spans="1:15" ht="15.75" thickBot="1" x14ac:dyDescent="0.3">
      <c r="A46" s="245" t="s">
        <v>158</v>
      </c>
      <c r="B46" s="245"/>
      <c r="C46" s="245"/>
      <c r="D46" s="245"/>
      <c r="E46" s="245"/>
      <c r="F46" s="245"/>
      <c r="G46" s="245"/>
      <c r="H46" s="245"/>
      <c r="I46" s="63"/>
      <c r="J46" s="78"/>
      <c r="K46" s="78"/>
      <c r="L46" s="78"/>
      <c r="M46" s="78"/>
      <c r="N46" s="78"/>
      <c r="O46" s="78"/>
    </row>
    <row r="47" spans="1:15" x14ac:dyDescent="0.25">
      <c r="A47" s="247" t="s">
        <v>195</v>
      </c>
      <c r="B47" s="237" t="s">
        <v>3</v>
      </c>
      <c r="C47" s="277" t="s">
        <v>4</v>
      </c>
      <c r="D47" s="260" t="s">
        <v>5</v>
      </c>
      <c r="E47" s="261"/>
      <c r="F47" s="261"/>
      <c r="G47" s="261"/>
      <c r="H47" s="261"/>
      <c r="I47" s="262"/>
      <c r="J47" s="260" t="s">
        <v>6</v>
      </c>
      <c r="K47" s="261"/>
      <c r="L47" s="261"/>
      <c r="M47" s="261"/>
      <c r="N47" s="261"/>
      <c r="O47" s="263"/>
    </row>
    <row r="48" spans="1:15" x14ac:dyDescent="0.25">
      <c r="A48" s="248"/>
      <c r="B48" s="238"/>
      <c r="C48" s="278"/>
      <c r="D48" s="221" t="s">
        <v>7</v>
      </c>
      <c r="E48" s="221"/>
      <c r="F48" s="221"/>
      <c r="G48" s="221" t="s">
        <v>8</v>
      </c>
      <c r="H48" s="221" t="s">
        <v>9</v>
      </c>
      <c r="I48" s="229" t="s">
        <v>167</v>
      </c>
      <c r="J48" s="221" t="s">
        <v>7</v>
      </c>
      <c r="K48" s="221"/>
      <c r="L48" s="221"/>
      <c r="M48" s="221" t="s">
        <v>8</v>
      </c>
      <c r="N48" s="221" t="s">
        <v>9</v>
      </c>
      <c r="O48" s="243" t="s">
        <v>167</v>
      </c>
    </row>
    <row r="49" spans="1:15" ht="21.75" customHeight="1" thickBot="1" x14ac:dyDescent="0.3">
      <c r="A49" s="249"/>
      <c r="B49" s="239"/>
      <c r="C49" s="279"/>
      <c r="D49" s="144" t="s">
        <v>10</v>
      </c>
      <c r="E49" s="144" t="s">
        <v>11</v>
      </c>
      <c r="F49" s="144" t="s">
        <v>12</v>
      </c>
      <c r="G49" s="240"/>
      <c r="H49" s="240"/>
      <c r="I49" s="222"/>
      <c r="J49" s="144" t="s">
        <v>10</v>
      </c>
      <c r="K49" s="144" t="s">
        <v>13</v>
      </c>
      <c r="L49" s="144" t="s">
        <v>12</v>
      </c>
      <c r="M49" s="240"/>
      <c r="N49" s="240"/>
      <c r="O49" s="228"/>
    </row>
    <row r="50" spans="1:15" ht="33.75" customHeight="1" x14ac:dyDescent="0.25">
      <c r="A50" s="176">
        <v>1</v>
      </c>
      <c r="B50" s="113" t="s">
        <v>114</v>
      </c>
      <c r="C50" s="177" t="s">
        <v>16</v>
      </c>
      <c r="D50" s="114">
        <v>2</v>
      </c>
      <c r="E50" s="114"/>
      <c r="F50" s="114">
        <v>2</v>
      </c>
      <c r="G50" s="114" t="s">
        <v>15</v>
      </c>
      <c r="H50" s="114">
        <v>5</v>
      </c>
      <c r="I50" s="114" t="s">
        <v>174</v>
      </c>
      <c r="J50" s="175"/>
      <c r="K50" s="114"/>
      <c r="L50" s="114"/>
      <c r="M50" s="114"/>
      <c r="N50" s="114"/>
      <c r="O50" s="115"/>
    </row>
    <row r="51" spans="1:15" ht="35.25" customHeight="1" x14ac:dyDescent="0.25">
      <c r="A51" s="100">
        <v>2</v>
      </c>
      <c r="B51" s="32" t="s">
        <v>210</v>
      </c>
      <c r="C51" s="90" t="s">
        <v>14</v>
      </c>
      <c r="D51" s="30">
        <v>2</v>
      </c>
      <c r="E51" s="30"/>
      <c r="F51" s="30">
        <v>2</v>
      </c>
      <c r="G51" s="30" t="s">
        <v>15</v>
      </c>
      <c r="H51" s="30">
        <v>5</v>
      </c>
      <c r="I51" s="30" t="s">
        <v>174</v>
      </c>
      <c r="J51" s="89"/>
      <c r="K51" s="30"/>
      <c r="L51" s="30"/>
      <c r="M51" s="30"/>
      <c r="N51" s="30"/>
      <c r="O51" s="34"/>
    </row>
    <row r="52" spans="1:15" ht="25.5" x14ac:dyDescent="0.25">
      <c r="A52" s="66">
        <v>3</v>
      </c>
      <c r="B52" s="32" t="s">
        <v>211</v>
      </c>
      <c r="C52" s="90" t="s">
        <v>14</v>
      </c>
      <c r="D52" s="30">
        <v>2</v>
      </c>
      <c r="E52" s="30"/>
      <c r="F52" s="30">
        <v>1</v>
      </c>
      <c r="G52" s="30" t="s">
        <v>15</v>
      </c>
      <c r="H52" s="30">
        <v>5</v>
      </c>
      <c r="I52" s="30" t="s">
        <v>174</v>
      </c>
      <c r="J52" s="89"/>
      <c r="K52" s="30"/>
      <c r="L52" s="30"/>
      <c r="M52" s="30"/>
      <c r="N52" s="30"/>
      <c r="O52" s="34"/>
    </row>
    <row r="53" spans="1:15" ht="51" customHeight="1" x14ac:dyDescent="0.25">
      <c r="A53" s="66">
        <v>4</v>
      </c>
      <c r="B53" s="32" t="s">
        <v>212</v>
      </c>
      <c r="C53" s="90" t="s">
        <v>22</v>
      </c>
      <c r="D53" s="30">
        <v>2</v>
      </c>
      <c r="E53" s="30"/>
      <c r="F53" s="30">
        <v>2</v>
      </c>
      <c r="G53" s="30" t="s">
        <v>15</v>
      </c>
      <c r="H53" s="30">
        <v>5</v>
      </c>
      <c r="I53" s="30" t="s">
        <v>174</v>
      </c>
      <c r="J53" s="89"/>
      <c r="K53" s="30"/>
      <c r="L53" s="30"/>
      <c r="M53" s="30"/>
      <c r="N53" s="30"/>
      <c r="O53" s="34"/>
    </row>
    <row r="54" spans="1:15" ht="25.5" x14ac:dyDescent="0.25">
      <c r="A54" s="66">
        <v>5</v>
      </c>
      <c r="B54" s="32" t="s">
        <v>213</v>
      </c>
      <c r="C54" s="90" t="s">
        <v>22</v>
      </c>
      <c r="D54" s="30">
        <v>2</v>
      </c>
      <c r="E54" s="30"/>
      <c r="F54" s="30">
        <v>2</v>
      </c>
      <c r="G54" s="30" t="s">
        <v>15</v>
      </c>
      <c r="H54" s="30">
        <v>5</v>
      </c>
      <c r="I54" s="30" t="s">
        <v>174</v>
      </c>
      <c r="J54" s="89"/>
      <c r="K54" s="30"/>
      <c r="L54" s="30"/>
      <c r="M54" s="30"/>
      <c r="N54" s="30"/>
      <c r="O54" s="34"/>
    </row>
    <row r="55" spans="1:15" ht="25.5" x14ac:dyDescent="0.25">
      <c r="A55" s="66">
        <v>6</v>
      </c>
      <c r="B55" s="32" t="s">
        <v>106</v>
      </c>
      <c r="C55" s="94" t="s">
        <v>19</v>
      </c>
      <c r="D55" s="30">
        <v>2</v>
      </c>
      <c r="E55" s="30"/>
      <c r="F55" s="30">
        <v>2</v>
      </c>
      <c r="G55" s="30" t="s">
        <v>15</v>
      </c>
      <c r="H55" s="30">
        <v>5</v>
      </c>
      <c r="I55" s="30" t="s">
        <v>174</v>
      </c>
      <c r="J55" s="89"/>
      <c r="K55" s="30"/>
      <c r="L55" s="30"/>
      <c r="M55" s="30"/>
      <c r="N55" s="30"/>
      <c r="O55" s="34"/>
    </row>
    <row r="56" spans="1:15" ht="25.5" x14ac:dyDescent="0.25">
      <c r="A56" s="66">
        <v>7</v>
      </c>
      <c r="B56" s="32" t="s">
        <v>107</v>
      </c>
      <c r="C56" s="90" t="s">
        <v>22</v>
      </c>
      <c r="D56" s="30"/>
      <c r="E56" s="30"/>
      <c r="F56" s="30"/>
      <c r="G56" s="30"/>
      <c r="H56" s="30"/>
      <c r="I56" s="30"/>
      <c r="J56" s="30">
        <v>2</v>
      </c>
      <c r="K56" s="30"/>
      <c r="L56" s="30">
        <v>2</v>
      </c>
      <c r="M56" s="30" t="s">
        <v>15</v>
      </c>
      <c r="N56" s="30">
        <v>7</v>
      </c>
      <c r="O56" s="34" t="s">
        <v>174</v>
      </c>
    </row>
    <row r="57" spans="1:15" ht="25.5" x14ac:dyDescent="0.25">
      <c r="A57" s="66">
        <v>8</v>
      </c>
      <c r="B57" s="32" t="s">
        <v>214</v>
      </c>
      <c r="C57" s="90" t="s">
        <v>22</v>
      </c>
      <c r="D57" s="30"/>
      <c r="E57" s="30"/>
      <c r="F57" s="30"/>
      <c r="G57" s="30"/>
      <c r="H57" s="30"/>
      <c r="I57" s="30"/>
      <c r="J57" s="30">
        <v>2</v>
      </c>
      <c r="K57" s="30"/>
      <c r="L57" s="30">
        <v>2</v>
      </c>
      <c r="M57" s="30" t="s">
        <v>15</v>
      </c>
      <c r="N57" s="30">
        <v>7</v>
      </c>
      <c r="O57" s="34" t="s">
        <v>174</v>
      </c>
    </row>
    <row r="58" spans="1:15" ht="25.5" x14ac:dyDescent="0.25">
      <c r="A58" s="66">
        <v>9</v>
      </c>
      <c r="B58" s="32" t="s">
        <v>215</v>
      </c>
      <c r="C58" s="90" t="s">
        <v>22</v>
      </c>
      <c r="D58" s="30"/>
      <c r="E58" s="30"/>
      <c r="F58" s="30"/>
      <c r="G58" s="30"/>
      <c r="H58" s="30"/>
      <c r="I58" s="30"/>
      <c r="J58" s="30">
        <v>2</v>
      </c>
      <c r="K58" s="30"/>
      <c r="L58" s="30">
        <v>2</v>
      </c>
      <c r="M58" s="30" t="s">
        <v>15</v>
      </c>
      <c r="N58" s="30">
        <v>7</v>
      </c>
      <c r="O58" s="34" t="s">
        <v>174</v>
      </c>
    </row>
    <row r="59" spans="1:15" ht="25.5" x14ac:dyDescent="0.25">
      <c r="A59" s="66">
        <v>10</v>
      </c>
      <c r="B59" s="32" t="s">
        <v>216</v>
      </c>
      <c r="C59" s="90" t="s">
        <v>22</v>
      </c>
      <c r="D59" s="30"/>
      <c r="E59" s="30"/>
      <c r="F59" s="30"/>
      <c r="G59" s="30"/>
      <c r="H59" s="30"/>
      <c r="I59" s="30"/>
      <c r="J59" s="30">
        <v>2</v>
      </c>
      <c r="K59" s="30"/>
      <c r="L59" s="30">
        <v>2</v>
      </c>
      <c r="M59" s="30" t="s">
        <v>15</v>
      </c>
      <c r="N59" s="30">
        <v>6</v>
      </c>
      <c r="O59" s="34" t="s">
        <v>174</v>
      </c>
    </row>
    <row r="60" spans="1:15" x14ac:dyDescent="0.25">
      <c r="A60" s="66">
        <v>11</v>
      </c>
      <c r="B60" s="32" t="s">
        <v>108</v>
      </c>
      <c r="C60" s="90" t="s">
        <v>22</v>
      </c>
      <c r="D60" s="30"/>
      <c r="E60" s="30"/>
      <c r="F60" s="30"/>
      <c r="G60" s="30"/>
      <c r="H60" s="30"/>
      <c r="I60" s="30"/>
      <c r="J60" s="30"/>
      <c r="K60" s="30">
        <v>90</v>
      </c>
      <c r="L60" s="30"/>
      <c r="M60" s="30"/>
      <c r="N60" s="30">
        <v>3</v>
      </c>
      <c r="O60" s="34" t="s">
        <v>174</v>
      </c>
    </row>
    <row r="61" spans="1:15" x14ac:dyDescent="0.25">
      <c r="A61" s="66"/>
      <c r="B61" s="17" t="s">
        <v>116</v>
      </c>
      <c r="C61" s="94"/>
      <c r="D61" s="30">
        <f>SUM(D50:D60)</f>
        <v>12</v>
      </c>
      <c r="E61" s="30"/>
      <c r="F61" s="30">
        <f>SUM(F50:F60)</f>
        <v>11</v>
      </c>
      <c r="G61" s="30"/>
      <c r="H61" s="30">
        <f>SUM(H50:H60)</f>
        <v>30</v>
      </c>
      <c r="I61" s="30"/>
      <c r="J61" s="30">
        <f>SUM(J55:J60)</f>
        <v>8</v>
      </c>
      <c r="K61" s="30">
        <v>6.4</v>
      </c>
      <c r="L61" s="30">
        <f>SUM(L55:L60)</f>
        <v>8</v>
      </c>
      <c r="M61" s="30"/>
      <c r="N61" s="30">
        <f>SUM(N55:N60)</f>
        <v>30</v>
      </c>
      <c r="O61" s="34"/>
    </row>
    <row r="62" spans="1:15" ht="20.25" customHeight="1" x14ac:dyDescent="0.25">
      <c r="A62" s="66"/>
      <c r="B62" s="70" t="s">
        <v>179</v>
      </c>
      <c r="C62" s="229">
        <f>D61+F61</f>
        <v>23</v>
      </c>
      <c r="D62" s="229"/>
      <c r="E62" s="229"/>
      <c r="F62" s="229"/>
      <c r="G62" s="229"/>
      <c r="H62" s="30" t="s">
        <v>25</v>
      </c>
      <c r="I62" s="30"/>
      <c r="J62" s="221">
        <f>J61+K61+L61</f>
        <v>22.4</v>
      </c>
      <c r="K62" s="221"/>
      <c r="L62" s="221"/>
      <c r="M62" s="221"/>
      <c r="N62" s="30" t="s">
        <v>25</v>
      </c>
      <c r="O62" s="34"/>
    </row>
    <row r="63" spans="1:15" x14ac:dyDescent="0.25">
      <c r="A63" s="66"/>
      <c r="B63" s="70" t="s">
        <v>119</v>
      </c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71"/>
    </row>
    <row r="64" spans="1:15" x14ac:dyDescent="0.25">
      <c r="A64" s="66"/>
      <c r="B64" s="70" t="s">
        <v>117</v>
      </c>
      <c r="C64" s="94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71"/>
    </row>
    <row r="65" spans="1:15" ht="24.75" customHeight="1" thickBot="1" x14ac:dyDescent="0.3">
      <c r="A65" s="72"/>
      <c r="B65" s="73" t="s">
        <v>118</v>
      </c>
      <c r="C65" s="95"/>
      <c r="D65" s="75">
        <f>D61*14</f>
        <v>168</v>
      </c>
      <c r="E65" s="75"/>
      <c r="F65" s="75">
        <f>F61*14</f>
        <v>154</v>
      </c>
      <c r="G65" s="75"/>
      <c r="H65" s="75"/>
      <c r="I65" s="75"/>
      <c r="J65" s="75">
        <f>J61*14</f>
        <v>112</v>
      </c>
      <c r="K65" s="75">
        <v>90</v>
      </c>
      <c r="L65" s="75">
        <f>L61*14</f>
        <v>112</v>
      </c>
      <c r="M65" s="74"/>
      <c r="N65" s="74"/>
      <c r="O65" s="76"/>
    </row>
    <row r="66" spans="1:15" x14ac:dyDescent="0.25">
      <c r="A66" s="268" t="s">
        <v>34</v>
      </c>
      <c r="B66" s="268"/>
      <c r="C66" s="268"/>
      <c r="D66" s="268" t="s">
        <v>35</v>
      </c>
      <c r="E66" s="268"/>
      <c r="F66" s="268"/>
      <c r="G66" s="268"/>
      <c r="H66" s="268"/>
      <c r="I66" s="85"/>
      <c r="J66" s="268" t="s">
        <v>191</v>
      </c>
      <c r="K66" s="268"/>
      <c r="L66" s="268"/>
      <c r="M66" s="268"/>
      <c r="N66" s="268"/>
      <c r="O66" s="85"/>
    </row>
    <row r="67" spans="1:15" ht="15" customHeight="1" x14ac:dyDescent="0.25">
      <c r="A67" s="268" t="s">
        <v>36</v>
      </c>
      <c r="B67" s="268"/>
      <c r="C67" s="268"/>
      <c r="D67" s="268" t="s">
        <v>164</v>
      </c>
      <c r="E67" s="268"/>
      <c r="F67" s="268"/>
      <c r="G67" s="268"/>
      <c r="H67" s="268"/>
      <c r="I67" s="85"/>
      <c r="J67" s="268" t="s">
        <v>37</v>
      </c>
      <c r="K67" s="268"/>
      <c r="L67" s="268"/>
      <c r="M67" s="268"/>
      <c r="N67" s="268"/>
      <c r="O67" s="85"/>
    </row>
    <row r="68" spans="1:15" x14ac:dyDescent="0.25">
      <c r="A68" s="78"/>
      <c r="B68" s="78"/>
      <c r="C68" s="96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</row>
    <row r="69" spans="1:15" x14ac:dyDescent="0.25">
      <c r="A69" s="245" t="s">
        <v>217</v>
      </c>
      <c r="B69" s="245"/>
      <c r="C69" s="245"/>
      <c r="D69" s="245"/>
      <c r="E69" s="245"/>
      <c r="F69" s="245"/>
      <c r="G69" s="245"/>
      <c r="H69" s="245"/>
      <c r="I69" s="99"/>
      <c r="J69" s="78"/>
      <c r="K69" s="78"/>
      <c r="L69" s="78"/>
      <c r="M69" s="78"/>
      <c r="N69" s="78"/>
      <c r="O69" s="78"/>
    </row>
    <row r="70" spans="1:15" x14ac:dyDescent="0.25">
      <c r="A70" s="245" t="s">
        <v>224</v>
      </c>
      <c r="B70" s="245"/>
      <c r="C70" s="245"/>
      <c r="D70" s="245"/>
      <c r="E70" s="245"/>
      <c r="F70" s="245"/>
      <c r="G70" s="245"/>
      <c r="H70" s="245"/>
      <c r="I70" s="99"/>
      <c r="J70" s="78"/>
      <c r="K70" s="78"/>
      <c r="L70" s="78"/>
      <c r="M70" s="78"/>
      <c r="N70" s="78"/>
      <c r="O70" s="78"/>
    </row>
    <row r="71" spans="1:15" x14ac:dyDescent="0.25">
      <c r="A71" s="245" t="s">
        <v>0</v>
      </c>
      <c r="B71" s="245"/>
      <c r="C71" s="245"/>
      <c r="D71" s="245"/>
      <c r="E71" s="245"/>
      <c r="F71" s="245"/>
      <c r="G71" s="245"/>
      <c r="H71" s="245"/>
      <c r="I71" s="99"/>
      <c r="J71" s="78"/>
      <c r="K71" s="78"/>
      <c r="L71" s="78"/>
      <c r="M71" s="78"/>
      <c r="N71" s="78"/>
      <c r="O71" s="78"/>
    </row>
    <row r="72" spans="1:15" x14ac:dyDescent="0.25">
      <c r="A72" s="245" t="s">
        <v>218</v>
      </c>
      <c r="B72" s="245"/>
      <c r="C72" s="245"/>
      <c r="D72" s="245"/>
      <c r="E72" s="245"/>
      <c r="F72" s="245"/>
      <c r="G72" s="245"/>
      <c r="H72" s="245"/>
      <c r="I72" s="245"/>
      <c r="J72" s="272"/>
      <c r="K72" s="272"/>
      <c r="L72" s="78"/>
      <c r="M72" s="78"/>
      <c r="N72" s="78"/>
      <c r="O72" s="78"/>
    </row>
    <row r="73" spans="1:15" x14ac:dyDescent="0.25">
      <c r="A73" s="245" t="s">
        <v>1</v>
      </c>
      <c r="B73" s="245"/>
      <c r="C73" s="245"/>
      <c r="D73" s="245"/>
      <c r="E73" s="245"/>
      <c r="F73" s="245"/>
      <c r="G73" s="245"/>
      <c r="H73" s="245"/>
      <c r="I73" s="99"/>
      <c r="J73" s="78"/>
      <c r="K73" s="78"/>
      <c r="L73" s="78"/>
      <c r="M73" s="78"/>
      <c r="N73" s="78"/>
      <c r="O73" s="78"/>
    </row>
    <row r="74" spans="1:15" x14ac:dyDescent="0.25">
      <c r="A74" s="245" t="s">
        <v>180</v>
      </c>
      <c r="B74" s="245"/>
      <c r="C74" s="245"/>
      <c r="D74" s="245"/>
      <c r="E74" s="245"/>
      <c r="F74" s="245"/>
      <c r="G74" s="245"/>
      <c r="H74" s="245"/>
      <c r="I74" s="99"/>
      <c r="J74" s="78"/>
      <c r="K74" s="78"/>
      <c r="L74" s="78"/>
      <c r="M74" s="78"/>
      <c r="N74" s="78"/>
      <c r="O74" s="78"/>
    </row>
    <row r="75" spans="1:15" s="16" customFormat="1" x14ac:dyDescent="0.25">
      <c r="A75" s="235" t="s">
        <v>166</v>
      </c>
      <c r="B75" s="235"/>
      <c r="C75" s="235"/>
      <c r="D75" s="99"/>
      <c r="E75" s="99"/>
      <c r="F75" s="99"/>
      <c r="G75" s="99"/>
      <c r="H75" s="99"/>
      <c r="I75" s="99"/>
      <c r="J75" s="78"/>
      <c r="K75" s="78"/>
      <c r="L75" s="78"/>
      <c r="M75" s="78"/>
      <c r="N75" s="78"/>
      <c r="O75" s="78"/>
    </row>
    <row r="76" spans="1:15" ht="17.25" customHeight="1" thickBot="1" x14ac:dyDescent="0.3">
      <c r="A76" s="245" t="s">
        <v>159</v>
      </c>
      <c r="B76" s="245"/>
      <c r="C76" s="245"/>
      <c r="D76" s="245"/>
      <c r="E76" s="245"/>
      <c r="F76" s="245"/>
      <c r="G76" s="245"/>
      <c r="H76" s="245"/>
      <c r="I76" s="63"/>
      <c r="J76" s="78"/>
      <c r="K76" s="78"/>
      <c r="L76" s="78"/>
      <c r="M76" s="78"/>
      <c r="N76" s="78"/>
      <c r="O76" s="78"/>
    </row>
    <row r="77" spans="1:15" x14ac:dyDescent="0.25">
      <c r="A77" s="247" t="s">
        <v>195</v>
      </c>
      <c r="B77" s="237" t="s">
        <v>3</v>
      </c>
      <c r="C77" s="277" t="s">
        <v>4</v>
      </c>
      <c r="D77" s="260" t="s">
        <v>5</v>
      </c>
      <c r="E77" s="261"/>
      <c r="F77" s="261"/>
      <c r="G77" s="261"/>
      <c r="H77" s="261"/>
      <c r="I77" s="262"/>
      <c r="J77" s="260" t="s">
        <v>6</v>
      </c>
      <c r="K77" s="261"/>
      <c r="L77" s="261"/>
      <c r="M77" s="261"/>
      <c r="N77" s="261"/>
      <c r="O77" s="263"/>
    </row>
    <row r="78" spans="1:15" ht="15" customHeight="1" x14ac:dyDescent="0.25">
      <c r="A78" s="248"/>
      <c r="B78" s="238"/>
      <c r="C78" s="278"/>
      <c r="D78" s="221" t="s">
        <v>7</v>
      </c>
      <c r="E78" s="221"/>
      <c r="F78" s="221"/>
      <c r="G78" s="221" t="s">
        <v>8</v>
      </c>
      <c r="H78" s="221" t="s">
        <v>9</v>
      </c>
      <c r="I78" s="229" t="s">
        <v>167</v>
      </c>
      <c r="J78" s="221" t="s">
        <v>7</v>
      </c>
      <c r="K78" s="221"/>
      <c r="L78" s="221"/>
      <c r="M78" s="221" t="s">
        <v>8</v>
      </c>
      <c r="N78" s="221" t="s">
        <v>9</v>
      </c>
      <c r="O78" s="243" t="s">
        <v>167</v>
      </c>
    </row>
    <row r="79" spans="1:15" ht="15.75" thickBot="1" x14ac:dyDescent="0.3">
      <c r="A79" s="249"/>
      <c r="B79" s="239"/>
      <c r="C79" s="279"/>
      <c r="D79" s="144" t="s">
        <v>10</v>
      </c>
      <c r="E79" s="144" t="s">
        <v>11</v>
      </c>
      <c r="F79" s="144" t="s">
        <v>12</v>
      </c>
      <c r="G79" s="240"/>
      <c r="H79" s="240"/>
      <c r="I79" s="222"/>
      <c r="J79" s="144" t="s">
        <v>10</v>
      </c>
      <c r="K79" s="144" t="s">
        <v>13</v>
      </c>
      <c r="L79" s="144" t="s">
        <v>12</v>
      </c>
      <c r="M79" s="240"/>
      <c r="N79" s="240"/>
      <c r="O79" s="228"/>
    </row>
    <row r="80" spans="1:15" ht="25.5" x14ac:dyDescent="0.25">
      <c r="A80" s="112">
        <v>1</v>
      </c>
      <c r="B80" s="113" t="s">
        <v>219</v>
      </c>
      <c r="C80" s="178" t="s">
        <v>22</v>
      </c>
      <c r="D80" s="114">
        <v>2</v>
      </c>
      <c r="E80" s="114"/>
      <c r="F80" s="114">
        <v>2</v>
      </c>
      <c r="G80" s="114" t="s">
        <v>15</v>
      </c>
      <c r="H80" s="114">
        <v>5</v>
      </c>
      <c r="I80" s="114" t="s">
        <v>174</v>
      </c>
      <c r="J80" s="175"/>
      <c r="K80" s="114"/>
      <c r="L80" s="114"/>
      <c r="M80" s="114"/>
      <c r="N80" s="114"/>
      <c r="O80" s="115"/>
    </row>
    <row r="81" spans="1:15" ht="30.75" customHeight="1" x14ac:dyDescent="0.25">
      <c r="A81" s="66">
        <v>2</v>
      </c>
      <c r="B81" s="32" t="s">
        <v>220</v>
      </c>
      <c r="C81" s="94" t="s">
        <v>22</v>
      </c>
      <c r="D81" s="30">
        <v>2</v>
      </c>
      <c r="E81" s="30"/>
      <c r="F81" s="30">
        <v>2</v>
      </c>
      <c r="G81" s="30" t="s">
        <v>15</v>
      </c>
      <c r="H81" s="30">
        <v>5</v>
      </c>
      <c r="I81" s="30" t="s">
        <v>174</v>
      </c>
      <c r="J81" s="89"/>
      <c r="K81" s="30"/>
      <c r="L81" s="30"/>
      <c r="M81" s="30"/>
      <c r="N81" s="30"/>
      <c r="O81" s="34"/>
    </row>
    <row r="82" spans="1:15" ht="21.75" customHeight="1" x14ac:dyDescent="0.25">
      <c r="A82" s="66">
        <v>3</v>
      </c>
      <c r="B82" s="32" t="s">
        <v>221</v>
      </c>
      <c r="C82" s="94" t="s">
        <v>22</v>
      </c>
      <c r="D82" s="30">
        <v>2</v>
      </c>
      <c r="E82" s="30"/>
      <c r="F82" s="30">
        <v>2</v>
      </c>
      <c r="G82" s="30" t="s">
        <v>15</v>
      </c>
      <c r="H82" s="30">
        <v>5</v>
      </c>
      <c r="I82" s="30" t="s">
        <v>174</v>
      </c>
      <c r="J82" s="89"/>
      <c r="K82" s="30"/>
      <c r="L82" s="30"/>
      <c r="M82" s="30"/>
      <c r="N82" s="30"/>
      <c r="O82" s="34"/>
    </row>
    <row r="83" spans="1:15" ht="25.5" x14ac:dyDescent="0.25">
      <c r="A83" s="66">
        <v>4</v>
      </c>
      <c r="B83" s="32" t="s">
        <v>110</v>
      </c>
      <c r="C83" s="94" t="s">
        <v>22</v>
      </c>
      <c r="D83" s="30">
        <v>2</v>
      </c>
      <c r="E83" s="30"/>
      <c r="F83" s="30">
        <v>2</v>
      </c>
      <c r="G83" s="30" t="s">
        <v>15</v>
      </c>
      <c r="H83" s="30">
        <v>5</v>
      </c>
      <c r="I83" s="30" t="s">
        <v>174</v>
      </c>
      <c r="J83" s="89"/>
      <c r="K83" s="30"/>
      <c r="L83" s="30"/>
      <c r="M83" s="30"/>
      <c r="N83" s="30"/>
      <c r="O83" s="34"/>
    </row>
    <row r="84" spans="1:15" ht="25.5" x14ac:dyDescent="0.25">
      <c r="A84" s="66">
        <v>5</v>
      </c>
      <c r="B84" s="32" t="s">
        <v>55</v>
      </c>
      <c r="C84" s="94" t="s">
        <v>22</v>
      </c>
      <c r="D84" s="30">
        <v>2</v>
      </c>
      <c r="E84" s="30"/>
      <c r="F84" s="30">
        <v>2</v>
      </c>
      <c r="G84" s="30" t="s">
        <v>15</v>
      </c>
      <c r="H84" s="30">
        <v>5</v>
      </c>
      <c r="I84" s="30" t="s">
        <v>174</v>
      </c>
      <c r="J84" s="89"/>
      <c r="K84" s="30"/>
      <c r="L84" s="30"/>
      <c r="M84" s="30"/>
      <c r="N84" s="30"/>
      <c r="O84" s="34"/>
    </row>
    <row r="85" spans="1:15" ht="25.5" x14ac:dyDescent="0.25">
      <c r="A85" s="66">
        <v>6</v>
      </c>
      <c r="B85" s="32" t="s">
        <v>56</v>
      </c>
      <c r="C85" s="94" t="s">
        <v>22</v>
      </c>
      <c r="D85" s="30">
        <v>2</v>
      </c>
      <c r="E85" s="30"/>
      <c r="F85" s="30">
        <v>2</v>
      </c>
      <c r="G85" s="30" t="s">
        <v>15</v>
      </c>
      <c r="H85" s="30">
        <v>5</v>
      </c>
      <c r="I85" s="30" t="s">
        <v>174</v>
      </c>
      <c r="J85" s="89"/>
      <c r="K85" s="30"/>
      <c r="L85" s="30"/>
      <c r="M85" s="30"/>
      <c r="N85" s="30"/>
      <c r="O85" s="34"/>
    </row>
    <row r="86" spans="1:15" x14ac:dyDescent="0.25">
      <c r="A86" s="66">
        <v>7</v>
      </c>
      <c r="B86" s="32" t="s">
        <v>69</v>
      </c>
      <c r="C86" s="94" t="s">
        <v>22</v>
      </c>
      <c r="D86" s="30"/>
      <c r="E86" s="30"/>
      <c r="F86" s="30"/>
      <c r="G86" s="30"/>
      <c r="H86" s="30"/>
      <c r="I86" s="30"/>
      <c r="J86" s="30">
        <v>2</v>
      </c>
      <c r="K86" s="30"/>
      <c r="L86" s="30">
        <v>2</v>
      </c>
      <c r="M86" s="30" t="s">
        <v>15</v>
      </c>
      <c r="N86" s="30">
        <v>6</v>
      </c>
      <c r="O86" s="34" t="s">
        <v>174</v>
      </c>
    </row>
    <row r="87" spans="1:15" x14ac:dyDescent="0.25">
      <c r="A87" s="66">
        <v>8</v>
      </c>
      <c r="B87" s="17" t="s">
        <v>109</v>
      </c>
      <c r="C87" s="94" t="s">
        <v>22</v>
      </c>
      <c r="D87" s="30"/>
      <c r="E87" s="30"/>
      <c r="F87" s="30"/>
      <c r="G87" s="30"/>
      <c r="H87" s="30"/>
      <c r="I87" s="30"/>
      <c r="J87" s="30">
        <v>2</v>
      </c>
      <c r="K87" s="30"/>
      <c r="L87" s="30">
        <v>2</v>
      </c>
      <c r="M87" s="30" t="s">
        <v>15</v>
      </c>
      <c r="N87" s="30">
        <v>6</v>
      </c>
      <c r="O87" s="34" t="s">
        <v>174</v>
      </c>
    </row>
    <row r="88" spans="1:15" x14ac:dyDescent="0.25">
      <c r="A88" s="66">
        <v>9</v>
      </c>
      <c r="B88" s="32" t="s">
        <v>58</v>
      </c>
      <c r="C88" s="94" t="s">
        <v>22</v>
      </c>
      <c r="D88" s="30"/>
      <c r="E88" s="30"/>
      <c r="F88" s="30"/>
      <c r="G88" s="30"/>
      <c r="H88" s="30"/>
      <c r="I88" s="30"/>
      <c r="J88" s="30">
        <v>2</v>
      </c>
      <c r="K88" s="30"/>
      <c r="L88" s="30">
        <v>2</v>
      </c>
      <c r="M88" s="30" t="s">
        <v>15</v>
      </c>
      <c r="N88" s="30">
        <v>6</v>
      </c>
      <c r="O88" s="34" t="s">
        <v>174</v>
      </c>
    </row>
    <row r="89" spans="1:15" x14ac:dyDescent="0.25">
      <c r="A89" s="66">
        <v>10</v>
      </c>
      <c r="B89" s="32" t="s">
        <v>70</v>
      </c>
      <c r="C89" s="94" t="s">
        <v>22</v>
      </c>
      <c r="D89" s="30"/>
      <c r="E89" s="30"/>
      <c r="F89" s="30"/>
      <c r="G89" s="30"/>
      <c r="H89" s="30"/>
      <c r="I89" s="30"/>
      <c r="J89" s="30">
        <v>2</v>
      </c>
      <c r="K89" s="30"/>
      <c r="L89" s="30">
        <v>2</v>
      </c>
      <c r="M89" s="30" t="s">
        <v>15</v>
      </c>
      <c r="N89" s="30">
        <v>6</v>
      </c>
      <c r="O89" s="34" t="s">
        <v>174</v>
      </c>
    </row>
    <row r="90" spans="1:15" ht="46.5" customHeight="1" x14ac:dyDescent="0.25">
      <c r="A90" s="66">
        <v>11</v>
      </c>
      <c r="B90" s="52" t="s">
        <v>222</v>
      </c>
      <c r="C90" s="94" t="s">
        <v>22</v>
      </c>
      <c r="D90" s="30"/>
      <c r="E90" s="30"/>
      <c r="F90" s="30"/>
      <c r="G90" s="30"/>
      <c r="H90" s="30"/>
      <c r="I90" s="30"/>
      <c r="J90" s="30">
        <v>0</v>
      </c>
      <c r="K90" s="30"/>
      <c r="L90" s="30">
        <v>6</v>
      </c>
      <c r="M90" s="30" t="s">
        <v>20</v>
      </c>
      <c r="N90" s="30">
        <v>6</v>
      </c>
      <c r="O90" s="34" t="s">
        <v>174</v>
      </c>
    </row>
    <row r="91" spans="1:15" x14ac:dyDescent="0.25">
      <c r="A91" s="66"/>
      <c r="B91" s="17" t="s">
        <v>116</v>
      </c>
      <c r="C91" s="94"/>
      <c r="D91" s="30">
        <f>SUM(D80:D90)</f>
        <v>12</v>
      </c>
      <c r="E91" s="30"/>
      <c r="F91" s="30">
        <f>SUM(F80:F90)</f>
        <v>12</v>
      </c>
      <c r="G91" s="30"/>
      <c r="H91" s="30">
        <f>SUM(H80:H90)</f>
        <v>30</v>
      </c>
      <c r="I91" s="30"/>
      <c r="J91" s="30">
        <f>SUM(J82:J90)</f>
        <v>8</v>
      </c>
      <c r="K91" s="30"/>
      <c r="L91" s="30">
        <f>SUM(L82:L90)</f>
        <v>14</v>
      </c>
      <c r="M91" s="30"/>
      <c r="N91" s="30">
        <f>SUM(N82:N90)</f>
        <v>30</v>
      </c>
      <c r="O91" s="34"/>
    </row>
    <row r="92" spans="1:15" ht="23.25" customHeight="1" x14ac:dyDescent="0.25">
      <c r="A92" s="66"/>
      <c r="B92" s="70" t="s">
        <v>223</v>
      </c>
      <c r="C92" s="229">
        <v>24</v>
      </c>
      <c r="D92" s="229"/>
      <c r="E92" s="229"/>
      <c r="F92" s="229"/>
      <c r="G92" s="229"/>
      <c r="H92" s="30" t="s">
        <v>25</v>
      </c>
      <c r="I92" s="30"/>
      <c r="J92" s="221">
        <v>22</v>
      </c>
      <c r="K92" s="221"/>
      <c r="L92" s="221"/>
      <c r="M92" s="221"/>
      <c r="N92" s="30" t="s">
        <v>25</v>
      </c>
      <c r="O92" s="34"/>
    </row>
    <row r="93" spans="1:15" x14ac:dyDescent="0.25">
      <c r="A93" s="66"/>
      <c r="B93" s="70" t="s">
        <v>132</v>
      </c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71"/>
    </row>
    <row r="94" spans="1:15" x14ac:dyDescent="0.25">
      <c r="A94" s="66"/>
      <c r="B94" s="70" t="s">
        <v>133</v>
      </c>
      <c r="C94" s="94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71"/>
    </row>
    <row r="95" spans="1:15" ht="28.5" customHeight="1" x14ac:dyDescent="0.25">
      <c r="A95" s="66"/>
      <c r="B95" s="70" t="s">
        <v>134</v>
      </c>
      <c r="C95" s="94"/>
      <c r="D95" s="30">
        <v>168</v>
      </c>
      <c r="E95" s="30"/>
      <c r="F95" s="30">
        <v>168</v>
      </c>
      <c r="G95" s="30"/>
      <c r="H95" s="30"/>
      <c r="I95" s="30"/>
      <c r="J95" s="30">
        <v>80</v>
      </c>
      <c r="K95" s="30"/>
      <c r="L95" s="30">
        <v>140</v>
      </c>
      <c r="M95" s="32"/>
      <c r="N95" s="32"/>
      <c r="O95" s="71"/>
    </row>
    <row r="96" spans="1:15" ht="15.75" thickBot="1" x14ac:dyDescent="0.3">
      <c r="A96" s="87"/>
      <c r="B96" s="20" t="s">
        <v>43</v>
      </c>
      <c r="C96" s="95"/>
      <c r="D96" s="241" t="s">
        <v>32</v>
      </c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84"/>
    </row>
    <row r="97" spans="1:15" x14ac:dyDescent="0.25">
      <c r="A97" s="268" t="s">
        <v>34</v>
      </c>
      <c r="B97" s="268"/>
      <c r="C97" s="268"/>
      <c r="D97" s="268" t="s">
        <v>35</v>
      </c>
      <c r="E97" s="268"/>
      <c r="F97" s="268"/>
      <c r="G97" s="268"/>
      <c r="H97" s="268"/>
      <c r="I97" s="85"/>
      <c r="J97" s="268" t="s">
        <v>191</v>
      </c>
      <c r="K97" s="268"/>
      <c r="L97" s="268"/>
      <c r="M97" s="268"/>
      <c r="N97" s="268"/>
      <c r="O97" s="85"/>
    </row>
    <row r="98" spans="1:15" ht="15" customHeight="1" x14ac:dyDescent="0.25">
      <c r="A98" s="268" t="s">
        <v>36</v>
      </c>
      <c r="B98" s="268"/>
      <c r="C98" s="268"/>
      <c r="D98" s="268" t="s">
        <v>164</v>
      </c>
      <c r="E98" s="268"/>
      <c r="F98" s="268"/>
      <c r="G98" s="268"/>
      <c r="H98" s="268"/>
      <c r="I98" s="85"/>
      <c r="J98" s="268" t="s">
        <v>37</v>
      </c>
      <c r="K98" s="268"/>
      <c r="L98" s="268"/>
      <c r="M98" s="268"/>
      <c r="N98" s="268"/>
      <c r="O98" s="85"/>
    </row>
  </sheetData>
  <mergeCells count="104">
    <mergeCell ref="A98:C98"/>
    <mergeCell ref="D98:H98"/>
    <mergeCell ref="J98:N98"/>
    <mergeCell ref="N78:N79"/>
    <mergeCell ref="C93:N93"/>
    <mergeCell ref="D96:N96"/>
    <mergeCell ref="D78:F78"/>
    <mergeCell ref="G78:G79"/>
    <mergeCell ref="H78:H79"/>
    <mergeCell ref="J78:L78"/>
    <mergeCell ref="M78:M79"/>
    <mergeCell ref="A77:A79"/>
    <mergeCell ref="B77:B79"/>
    <mergeCell ref="C77:C79"/>
    <mergeCell ref="A97:C97"/>
    <mergeCell ref="D97:H97"/>
    <mergeCell ref="C92:G92"/>
    <mergeCell ref="J92:M92"/>
    <mergeCell ref="J97:N97"/>
    <mergeCell ref="J26:M26"/>
    <mergeCell ref="A6:H6"/>
    <mergeCell ref="A1:H1"/>
    <mergeCell ref="A2:H2"/>
    <mergeCell ref="A3:H3"/>
    <mergeCell ref="A4:H4"/>
    <mergeCell ref="A5:H5"/>
    <mergeCell ref="A8:H8"/>
    <mergeCell ref="A9:A11"/>
    <mergeCell ref="B9:B11"/>
    <mergeCell ref="C9:C11"/>
    <mergeCell ref="A7:C7"/>
    <mergeCell ref="M10:M11"/>
    <mergeCell ref="D48:F48"/>
    <mergeCell ref="N10:N11"/>
    <mergeCell ref="A42:K42"/>
    <mergeCell ref="C27:N27"/>
    <mergeCell ref="A44:H44"/>
    <mergeCell ref="J33:L33"/>
    <mergeCell ref="M33:M34"/>
    <mergeCell ref="N33:N34"/>
    <mergeCell ref="M48:M49"/>
    <mergeCell ref="N48:N49"/>
    <mergeCell ref="B47:B49"/>
    <mergeCell ref="C47:C49"/>
    <mergeCell ref="A32:A34"/>
    <mergeCell ref="D32:H32"/>
    <mergeCell ref="J32:N32"/>
    <mergeCell ref="D33:F33"/>
    <mergeCell ref="G33:G34"/>
    <mergeCell ref="H33:H34"/>
    <mergeCell ref="A45:C45"/>
    <mergeCell ref="D10:F10"/>
    <mergeCell ref="G10:G11"/>
    <mergeCell ref="H10:H11"/>
    <mergeCell ref="J10:L10"/>
    <mergeCell ref="C26:G26"/>
    <mergeCell ref="A67:C67"/>
    <mergeCell ref="D67:H67"/>
    <mergeCell ref="J67:N67"/>
    <mergeCell ref="A69:H69"/>
    <mergeCell ref="A70:H70"/>
    <mergeCell ref="A71:H71"/>
    <mergeCell ref="A73:H73"/>
    <mergeCell ref="A74:H74"/>
    <mergeCell ref="B32:B34"/>
    <mergeCell ref="C63:N63"/>
    <mergeCell ref="C62:G62"/>
    <mergeCell ref="J62:M62"/>
    <mergeCell ref="A66:C66"/>
    <mergeCell ref="D66:H66"/>
    <mergeCell ref="J66:N66"/>
    <mergeCell ref="C32:C34"/>
    <mergeCell ref="A37:C37"/>
    <mergeCell ref="D37:H37"/>
    <mergeCell ref="J37:N37"/>
    <mergeCell ref="A46:H46"/>
    <mergeCell ref="A47:A49"/>
    <mergeCell ref="G48:G49"/>
    <mergeCell ref="H48:H49"/>
    <mergeCell ref="J48:L48"/>
    <mergeCell ref="A76:H76"/>
    <mergeCell ref="A72:K72"/>
    <mergeCell ref="A75:C75"/>
    <mergeCell ref="D9:I9"/>
    <mergeCell ref="J9:O9"/>
    <mergeCell ref="I10:I11"/>
    <mergeCell ref="O10:O11"/>
    <mergeCell ref="I78:I79"/>
    <mergeCell ref="O78:O79"/>
    <mergeCell ref="D77:I77"/>
    <mergeCell ref="J77:O77"/>
    <mergeCell ref="I33:I34"/>
    <mergeCell ref="O33:O34"/>
    <mergeCell ref="D47:I47"/>
    <mergeCell ref="J47:O47"/>
    <mergeCell ref="I48:I49"/>
    <mergeCell ref="O48:O49"/>
    <mergeCell ref="A38:C38"/>
    <mergeCell ref="D38:H38"/>
    <mergeCell ref="J38:N38"/>
    <mergeCell ref="A39:H39"/>
    <mergeCell ref="A40:H40"/>
    <mergeCell ref="A41:H41"/>
    <mergeCell ref="A43:H43"/>
  </mergeCells>
  <pageMargins left="0.25" right="0.25" top="0.25" bottom="0.5" header="0.05" footer="0.05"/>
  <pageSetup paperSize="9" scale="65" orientation="landscape" r:id="rId1"/>
  <rowBreaks count="2" manualBreakCount="2">
    <brk id="38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71"/>
  <sheetViews>
    <sheetView view="pageBreakPreview" zoomScale="80" zoomScaleNormal="100" zoomScaleSheetLayoutView="80" workbookViewId="0">
      <selection activeCell="AE147" sqref="AE147"/>
    </sheetView>
  </sheetViews>
  <sheetFormatPr defaultColWidth="9.140625" defaultRowHeight="15" x14ac:dyDescent="0.25"/>
  <cols>
    <col min="1" max="1" width="7.5703125" style="10" customWidth="1"/>
    <col min="2" max="2" width="40.7109375" customWidth="1"/>
    <col min="3" max="3" width="17" style="9" customWidth="1"/>
    <col min="4" max="4" width="6.5703125" customWidth="1"/>
    <col min="5" max="5" width="5.85546875" customWidth="1"/>
    <col min="6" max="6" width="6.5703125" customWidth="1"/>
    <col min="7" max="7" width="13.42578125" customWidth="1"/>
    <col min="8" max="8" width="11.5703125" customWidth="1"/>
    <col min="9" max="9" width="10.7109375" style="16" customWidth="1"/>
    <col min="10" max="10" width="7.42578125" customWidth="1"/>
    <col min="11" max="11" width="8.140625" customWidth="1"/>
    <col min="12" max="12" width="6.5703125" customWidth="1"/>
    <col min="13" max="13" width="11" customWidth="1"/>
    <col min="14" max="14" width="12.5703125" customWidth="1"/>
    <col min="15" max="15" width="12.85546875" style="16" customWidth="1"/>
    <col min="16" max="16" width="6.140625" customWidth="1"/>
    <col min="17" max="23" width="9.140625" hidden="1" customWidth="1"/>
    <col min="24" max="24" width="18.42578125" customWidth="1"/>
  </cols>
  <sheetData>
    <row r="1" spans="1:15" x14ac:dyDescent="0.25">
      <c r="A1" s="220" t="s">
        <v>217</v>
      </c>
      <c r="B1" s="220"/>
      <c r="C1" s="220"/>
      <c r="D1" s="220"/>
      <c r="E1" s="220"/>
      <c r="F1" s="220"/>
      <c r="G1" s="220"/>
      <c r="H1" s="220"/>
      <c r="I1" s="22"/>
      <c r="J1" s="24"/>
      <c r="K1" s="24"/>
      <c r="L1" s="24"/>
      <c r="M1" s="24"/>
      <c r="N1" s="24"/>
      <c r="O1" s="24"/>
    </row>
    <row r="2" spans="1:15" x14ac:dyDescent="0.25">
      <c r="A2" s="220" t="s">
        <v>224</v>
      </c>
      <c r="B2" s="220"/>
      <c r="C2" s="220"/>
      <c r="D2" s="220"/>
      <c r="E2" s="220"/>
      <c r="F2" s="220"/>
      <c r="G2" s="220"/>
      <c r="H2" s="220"/>
      <c r="I2" s="22"/>
      <c r="J2" s="24"/>
      <c r="K2" s="24"/>
      <c r="L2" s="24"/>
      <c r="M2" s="24"/>
      <c r="N2" s="24"/>
      <c r="O2" s="24"/>
    </row>
    <row r="3" spans="1:15" x14ac:dyDescent="0.25">
      <c r="A3" s="220" t="s">
        <v>0</v>
      </c>
      <c r="B3" s="220"/>
      <c r="C3" s="220"/>
      <c r="D3" s="220"/>
      <c r="E3" s="220"/>
      <c r="F3" s="220"/>
      <c r="G3" s="220"/>
      <c r="H3" s="220"/>
      <c r="I3" s="22"/>
      <c r="J3" s="24"/>
      <c r="K3" s="24"/>
      <c r="L3" s="24"/>
      <c r="M3" s="24"/>
      <c r="N3" s="24"/>
      <c r="O3" s="24"/>
    </row>
    <row r="4" spans="1:15" x14ac:dyDescent="0.25">
      <c r="A4" s="220" t="s">
        <v>227</v>
      </c>
      <c r="B4" s="220"/>
      <c r="C4" s="220"/>
      <c r="D4" s="220"/>
      <c r="E4" s="220"/>
      <c r="F4" s="220"/>
      <c r="G4" s="220"/>
      <c r="H4" s="220"/>
      <c r="I4" s="220"/>
      <c r="J4" s="308"/>
      <c r="K4" s="308"/>
      <c r="L4" s="24"/>
      <c r="M4" s="24"/>
      <c r="N4" s="24"/>
      <c r="O4" s="24"/>
    </row>
    <row r="5" spans="1:15" x14ac:dyDescent="0.25">
      <c r="A5" s="220" t="s">
        <v>1</v>
      </c>
      <c r="B5" s="220"/>
      <c r="C5" s="220"/>
      <c r="D5" s="220"/>
      <c r="E5" s="220"/>
      <c r="F5" s="220"/>
      <c r="G5" s="220"/>
      <c r="H5" s="220"/>
      <c r="I5" s="22"/>
      <c r="J5" s="24"/>
      <c r="K5" s="24"/>
      <c r="L5" s="24"/>
      <c r="M5" s="24"/>
      <c r="N5" s="24"/>
      <c r="O5" s="24"/>
    </row>
    <row r="6" spans="1:15" x14ac:dyDescent="0.25">
      <c r="A6" s="220" t="s">
        <v>180</v>
      </c>
      <c r="B6" s="220"/>
      <c r="C6" s="220"/>
      <c r="D6" s="220"/>
      <c r="E6" s="220"/>
      <c r="F6" s="220"/>
      <c r="G6" s="220"/>
      <c r="H6" s="220"/>
      <c r="I6" s="22"/>
      <c r="J6" s="24"/>
      <c r="K6" s="24"/>
      <c r="L6" s="24"/>
      <c r="M6" s="24"/>
      <c r="N6" s="24"/>
      <c r="O6" s="24"/>
    </row>
    <row r="7" spans="1:15" s="16" customFormat="1" x14ac:dyDescent="0.25">
      <c r="A7" s="235" t="s">
        <v>166</v>
      </c>
      <c r="B7" s="235"/>
      <c r="C7" s="235"/>
      <c r="D7" s="22"/>
      <c r="E7" s="22"/>
      <c r="F7" s="22"/>
      <c r="G7" s="22"/>
      <c r="H7" s="22"/>
      <c r="I7" s="22"/>
      <c r="J7" s="24"/>
      <c r="K7" s="24"/>
      <c r="L7" s="24"/>
      <c r="M7" s="24"/>
      <c r="N7" s="24"/>
      <c r="O7" s="24"/>
    </row>
    <row r="8" spans="1:15" ht="15.75" thickBot="1" x14ac:dyDescent="0.3">
      <c r="A8" s="290" t="s">
        <v>157</v>
      </c>
      <c r="B8" s="290"/>
      <c r="C8" s="290"/>
      <c r="D8" s="290"/>
      <c r="E8" s="290"/>
      <c r="F8" s="290"/>
      <c r="G8" s="290"/>
      <c r="H8" s="290"/>
      <c r="I8" s="25"/>
      <c r="J8" s="24"/>
      <c r="K8" s="24"/>
      <c r="L8" s="24"/>
      <c r="M8" s="24"/>
      <c r="N8" s="24"/>
      <c r="O8" s="24"/>
    </row>
    <row r="9" spans="1:15" x14ac:dyDescent="0.25">
      <c r="A9" s="297" t="s">
        <v>194</v>
      </c>
      <c r="B9" s="311" t="s">
        <v>3</v>
      </c>
      <c r="C9" s="314" t="s">
        <v>4</v>
      </c>
      <c r="D9" s="317" t="s">
        <v>5</v>
      </c>
      <c r="E9" s="317"/>
      <c r="F9" s="317"/>
      <c r="G9" s="317"/>
      <c r="H9" s="317"/>
      <c r="I9" s="224"/>
      <c r="J9" s="317" t="s">
        <v>6</v>
      </c>
      <c r="K9" s="317"/>
      <c r="L9" s="317"/>
      <c r="M9" s="317"/>
      <c r="N9" s="317"/>
      <c r="O9" s="226"/>
    </row>
    <row r="10" spans="1:15" x14ac:dyDescent="0.25">
      <c r="A10" s="298"/>
      <c r="B10" s="312"/>
      <c r="C10" s="315"/>
      <c r="D10" s="309" t="s">
        <v>7</v>
      </c>
      <c r="E10" s="309"/>
      <c r="F10" s="309"/>
      <c r="G10" s="309" t="s">
        <v>8</v>
      </c>
      <c r="H10" s="309" t="s">
        <v>9</v>
      </c>
      <c r="I10" s="229" t="s">
        <v>167</v>
      </c>
      <c r="J10" s="309" t="s">
        <v>7</v>
      </c>
      <c r="K10" s="309"/>
      <c r="L10" s="309"/>
      <c r="M10" s="309" t="s">
        <v>8</v>
      </c>
      <c r="N10" s="309" t="s">
        <v>9</v>
      </c>
      <c r="O10" s="243" t="s">
        <v>167</v>
      </c>
    </row>
    <row r="11" spans="1:15" ht="20.25" customHeight="1" thickBot="1" x14ac:dyDescent="0.3">
      <c r="A11" s="299"/>
      <c r="B11" s="313"/>
      <c r="C11" s="316"/>
      <c r="D11" s="182" t="s">
        <v>10</v>
      </c>
      <c r="E11" s="182" t="s">
        <v>11</v>
      </c>
      <c r="F11" s="182" t="s">
        <v>12</v>
      </c>
      <c r="G11" s="310"/>
      <c r="H11" s="310"/>
      <c r="I11" s="222"/>
      <c r="J11" s="182" t="s">
        <v>10</v>
      </c>
      <c r="K11" s="182" t="s">
        <v>13</v>
      </c>
      <c r="L11" s="182" t="s">
        <v>12</v>
      </c>
      <c r="M11" s="310"/>
      <c r="N11" s="310"/>
      <c r="O11" s="228"/>
    </row>
    <row r="12" spans="1:15" x14ac:dyDescent="0.25">
      <c r="A12" s="179">
        <v>1</v>
      </c>
      <c r="B12" s="180" t="s">
        <v>175</v>
      </c>
      <c r="C12" s="171" t="s">
        <v>14</v>
      </c>
      <c r="D12" s="162">
        <v>2</v>
      </c>
      <c r="E12" s="162"/>
      <c r="F12" s="162">
        <v>2</v>
      </c>
      <c r="G12" s="162" t="s">
        <v>15</v>
      </c>
      <c r="H12" s="162">
        <v>5</v>
      </c>
      <c r="I12" s="114" t="s">
        <v>174</v>
      </c>
      <c r="J12" s="162"/>
      <c r="K12" s="162"/>
      <c r="L12" s="162"/>
      <c r="M12" s="162"/>
      <c r="N12" s="162"/>
      <c r="O12" s="181"/>
    </row>
    <row r="13" spans="1:15" x14ac:dyDescent="0.25">
      <c r="A13" s="26">
        <v>2</v>
      </c>
      <c r="B13" s="27" t="s">
        <v>168</v>
      </c>
      <c r="C13" s="28" t="s">
        <v>16</v>
      </c>
      <c r="D13" s="119">
        <v>2</v>
      </c>
      <c r="E13" s="119"/>
      <c r="F13" s="119">
        <v>2</v>
      </c>
      <c r="G13" s="119" t="s">
        <v>15</v>
      </c>
      <c r="H13" s="119">
        <v>5</v>
      </c>
      <c r="I13" s="118" t="s">
        <v>174</v>
      </c>
      <c r="J13" s="119"/>
      <c r="K13" s="119"/>
      <c r="L13" s="119"/>
      <c r="M13" s="119"/>
      <c r="N13" s="119"/>
      <c r="O13" s="121"/>
    </row>
    <row r="14" spans="1:15" x14ac:dyDescent="0.25">
      <c r="A14" s="26">
        <v>3</v>
      </c>
      <c r="B14" s="27" t="s">
        <v>17</v>
      </c>
      <c r="C14" s="28" t="s">
        <v>16</v>
      </c>
      <c r="D14" s="119">
        <v>2</v>
      </c>
      <c r="E14" s="119"/>
      <c r="F14" s="119">
        <v>2</v>
      </c>
      <c r="G14" s="119" t="s">
        <v>15</v>
      </c>
      <c r="H14" s="119">
        <v>5</v>
      </c>
      <c r="I14" s="118" t="s">
        <v>174</v>
      </c>
      <c r="J14" s="119"/>
      <c r="K14" s="119"/>
      <c r="L14" s="119"/>
      <c r="M14" s="119"/>
      <c r="N14" s="119"/>
      <c r="O14" s="121"/>
    </row>
    <row r="15" spans="1:15" x14ac:dyDescent="0.25">
      <c r="A15" s="26">
        <v>4</v>
      </c>
      <c r="B15" s="27" t="s">
        <v>18</v>
      </c>
      <c r="C15" s="28" t="s">
        <v>19</v>
      </c>
      <c r="D15" s="119">
        <v>1</v>
      </c>
      <c r="E15" s="119"/>
      <c r="F15" s="119">
        <v>1</v>
      </c>
      <c r="G15" s="119" t="s">
        <v>15</v>
      </c>
      <c r="H15" s="119">
        <v>5</v>
      </c>
      <c r="I15" s="118" t="s">
        <v>174</v>
      </c>
      <c r="J15" s="119"/>
      <c r="K15" s="119"/>
      <c r="L15" s="119"/>
      <c r="M15" s="119"/>
      <c r="N15" s="119"/>
      <c r="O15" s="121"/>
    </row>
    <row r="16" spans="1:15" x14ac:dyDescent="0.25">
      <c r="A16" s="26">
        <v>5</v>
      </c>
      <c r="B16" s="27" t="s">
        <v>169</v>
      </c>
      <c r="C16" s="28" t="s">
        <v>19</v>
      </c>
      <c r="D16" s="119">
        <v>1</v>
      </c>
      <c r="E16" s="119"/>
      <c r="F16" s="119">
        <v>1</v>
      </c>
      <c r="G16" s="119" t="s">
        <v>20</v>
      </c>
      <c r="H16" s="119">
        <v>3</v>
      </c>
      <c r="I16" s="118" t="s">
        <v>174</v>
      </c>
      <c r="J16" s="119"/>
      <c r="K16" s="119"/>
      <c r="L16" s="119"/>
      <c r="M16" s="119"/>
      <c r="N16" s="119"/>
      <c r="O16" s="121"/>
    </row>
    <row r="17" spans="1:26" s="12" customFormat="1" x14ac:dyDescent="0.25">
      <c r="A17" s="31">
        <v>6</v>
      </c>
      <c r="B17" s="125" t="s">
        <v>170</v>
      </c>
      <c r="C17" s="33" t="s">
        <v>19</v>
      </c>
      <c r="D17" s="118">
        <v>2</v>
      </c>
      <c r="E17" s="118"/>
      <c r="F17" s="118">
        <v>0</v>
      </c>
      <c r="G17" s="118" t="s">
        <v>20</v>
      </c>
      <c r="H17" s="118">
        <v>3</v>
      </c>
      <c r="I17" s="118" t="s">
        <v>174</v>
      </c>
      <c r="J17" s="118"/>
      <c r="K17" s="118"/>
      <c r="L17" s="118"/>
      <c r="M17" s="118"/>
      <c r="N17" s="118"/>
      <c r="O17" s="120"/>
    </row>
    <row r="18" spans="1:26" s="1" customFormat="1" x14ac:dyDescent="0.25">
      <c r="A18" s="26">
        <v>7</v>
      </c>
      <c r="B18" s="27" t="s">
        <v>40</v>
      </c>
      <c r="C18" s="28" t="s">
        <v>22</v>
      </c>
      <c r="D18" s="119">
        <v>2</v>
      </c>
      <c r="E18" s="119"/>
      <c r="F18" s="119">
        <v>0</v>
      </c>
      <c r="G18" s="119" t="s">
        <v>15</v>
      </c>
      <c r="H18" s="119">
        <v>3</v>
      </c>
      <c r="I18" s="118" t="s">
        <v>174</v>
      </c>
      <c r="J18" s="119"/>
      <c r="K18" s="119"/>
      <c r="L18" s="119"/>
      <c r="M18" s="35"/>
      <c r="N18" s="35"/>
      <c r="O18" s="36"/>
    </row>
    <row r="19" spans="1:26" x14ac:dyDescent="0.25">
      <c r="A19" s="26">
        <v>8</v>
      </c>
      <c r="B19" s="27" t="s">
        <v>171</v>
      </c>
      <c r="C19" s="28" t="s">
        <v>19</v>
      </c>
      <c r="D19" s="119">
        <v>1</v>
      </c>
      <c r="E19" s="119"/>
      <c r="F19" s="119">
        <v>1</v>
      </c>
      <c r="G19" s="119" t="s">
        <v>15</v>
      </c>
      <c r="H19" s="119">
        <v>1</v>
      </c>
      <c r="I19" s="118" t="s">
        <v>174</v>
      </c>
      <c r="J19" s="119">
        <v>1</v>
      </c>
      <c r="K19" s="119"/>
      <c r="L19" s="119">
        <v>1</v>
      </c>
      <c r="M19" s="119" t="s">
        <v>15</v>
      </c>
      <c r="N19" s="119">
        <v>1</v>
      </c>
      <c r="O19" s="120" t="s">
        <v>174</v>
      </c>
    </row>
    <row r="20" spans="1:26" x14ac:dyDescent="0.25">
      <c r="A20" s="26">
        <v>9</v>
      </c>
      <c r="B20" s="27" t="s">
        <v>21</v>
      </c>
      <c r="C20" s="28" t="s">
        <v>16</v>
      </c>
      <c r="D20" s="119"/>
      <c r="E20" s="119"/>
      <c r="F20" s="119"/>
      <c r="G20" s="119"/>
      <c r="H20" s="119"/>
      <c r="I20" s="119"/>
      <c r="J20" s="119">
        <v>2</v>
      </c>
      <c r="K20" s="119"/>
      <c r="L20" s="119">
        <v>2</v>
      </c>
      <c r="M20" s="119" t="s">
        <v>15</v>
      </c>
      <c r="N20" s="119">
        <v>5</v>
      </c>
      <c r="O20" s="120" t="s">
        <v>174</v>
      </c>
    </row>
    <row r="21" spans="1:26" ht="27" customHeight="1" x14ac:dyDescent="0.25">
      <c r="A21" s="26">
        <v>10</v>
      </c>
      <c r="B21" s="37" t="s">
        <v>205</v>
      </c>
      <c r="C21" s="28" t="s">
        <v>14</v>
      </c>
      <c r="D21" s="119"/>
      <c r="E21" s="119"/>
      <c r="F21" s="119"/>
      <c r="G21" s="119"/>
      <c r="H21" s="119"/>
      <c r="I21" s="119"/>
      <c r="J21" s="119">
        <v>2</v>
      </c>
      <c r="K21" s="119"/>
      <c r="L21" s="119">
        <v>2</v>
      </c>
      <c r="M21" s="119" t="s">
        <v>15</v>
      </c>
      <c r="N21" s="119">
        <v>5</v>
      </c>
      <c r="O21" s="120" t="s">
        <v>174</v>
      </c>
    </row>
    <row r="22" spans="1:26" x14ac:dyDescent="0.25">
      <c r="A22" s="26">
        <v>11</v>
      </c>
      <c r="B22" s="27" t="s">
        <v>172</v>
      </c>
      <c r="C22" s="28" t="s">
        <v>14</v>
      </c>
      <c r="D22" s="119"/>
      <c r="E22" s="119"/>
      <c r="F22" s="119"/>
      <c r="G22" s="119"/>
      <c r="H22" s="119"/>
      <c r="I22" s="119"/>
      <c r="J22" s="119">
        <v>2</v>
      </c>
      <c r="K22" s="119"/>
      <c r="L22" s="119">
        <v>2</v>
      </c>
      <c r="M22" s="119" t="s">
        <v>15</v>
      </c>
      <c r="N22" s="119">
        <v>5</v>
      </c>
      <c r="O22" s="120" t="s">
        <v>174</v>
      </c>
    </row>
    <row r="23" spans="1:26" x14ac:dyDescent="0.25">
      <c r="A23" s="26">
        <v>12</v>
      </c>
      <c r="B23" s="27" t="s">
        <v>173</v>
      </c>
      <c r="C23" s="28" t="s">
        <v>22</v>
      </c>
      <c r="D23" s="119"/>
      <c r="E23" s="119"/>
      <c r="F23" s="119"/>
      <c r="G23" s="119"/>
      <c r="H23" s="119"/>
      <c r="I23" s="119"/>
      <c r="J23" s="119">
        <v>2</v>
      </c>
      <c r="K23" s="119"/>
      <c r="L23" s="119">
        <v>1</v>
      </c>
      <c r="M23" s="119" t="s">
        <v>15</v>
      </c>
      <c r="N23" s="119">
        <v>5</v>
      </c>
      <c r="O23" s="120" t="s">
        <v>174</v>
      </c>
    </row>
    <row r="24" spans="1:26" x14ac:dyDescent="0.25">
      <c r="A24" s="26">
        <v>13</v>
      </c>
      <c r="B24" s="27" t="s">
        <v>193</v>
      </c>
      <c r="C24" s="28" t="s">
        <v>22</v>
      </c>
      <c r="D24" s="119"/>
      <c r="E24" s="119"/>
      <c r="F24" s="119"/>
      <c r="G24" s="119"/>
      <c r="H24" s="119"/>
      <c r="I24" s="119"/>
      <c r="J24" s="119">
        <v>1</v>
      </c>
      <c r="K24" s="119"/>
      <c r="L24" s="119">
        <v>1</v>
      </c>
      <c r="M24" s="119" t="s">
        <v>15</v>
      </c>
      <c r="N24" s="119">
        <v>3</v>
      </c>
      <c r="O24" s="120" t="s">
        <v>174</v>
      </c>
    </row>
    <row r="25" spans="1:26" x14ac:dyDescent="0.25">
      <c r="A25" s="26">
        <v>14</v>
      </c>
      <c r="B25" s="27" t="s">
        <v>41</v>
      </c>
      <c r="C25" s="28" t="s">
        <v>22</v>
      </c>
      <c r="D25" s="119"/>
      <c r="E25" s="119"/>
      <c r="F25" s="119"/>
      <c r="G25" s="119"/>
      <c r="H25" s="119"/>
      <c r="I25" s="119"/>
      <c r="J25" s="119">
        <v>1</v>
      </c>
      <c r="K25" s="119"/>
      <c r="L25" s="119">
        <v>1</v>
      </c>
      <c r="M25" s="119" t="s">
        <v>15</v>
      </c>
      <c r="N25" s="119">
        <v>3</v>
      </c>
      <c r="O25" s="120" t="s">
        <v>174</v>
      </c>
    </row>
    <row r="26" spans="1:26" ht="15.75" thickBot="1" x14ac:dyDescent="0.3">
      <c r="A26" s="26">
        <v>15</v>
      </c>
      <c r="B26" s="27" t="s">
        <v>59</v>
      </c>
      <c r="C26" s="28" t="s">
        <v>16</v>
      </c>
      <c r="D26" s="119"/>
      <c r="E26" s="119"/>
      <c r="F26" s="119"/>
      <c r="G26" s="119"/>
      <c r="H26" s="119"/>
      <c r="I26" s="119"/>
      <c r="J26" s="134"/>
      <c r="K26" s="119">
        <v>90</v>
      </c>
      <c r="L26" s="119"/>
      <c r="M26" s="119" t="s">
        <v>20</v>
      </c>
      <c r="N26" s="134">
        <v>3</v>
      </c>
      <c r="O26" s="120" t="s">
        <v>174</v>
      </c>
    </row>
    <row r="27" spans="1:26" ht="15.75" thickBot="1" x14ac:dyDescent="0.3">
      <c r="A27" s="26"/>
      <c r="B27" s="38" t="s">
        <v>116</v>
      </c>
      <c r="C27" s="132"/>
      <c r="D27" s="119">
        <f>SUM(D12:D26)</f>
        <v>13</v>
      </c>
      <c r="E27" s="119"/>
      <c r="F27" s="119">
        <f>SUM(F12:F26)</f>
        <v>9</v>
      </c>
      <c r="G27" s="119"/>
      <c r="H27" s="119">
        <f>SUM(H12:H26)</f>
        <v>30</v>
      </c>
      <c r="I27" s="119"/>
      <c r="J27" s="134">
        <f>SUM(J19:J26)</f>
        <v>11</v>
      </c>
      <c r="K27" s="134">
        <v>6.4</v>
      </c>
      <c r="L27" s="134">
        <f>SUM(L19:L25)</f>
        <v>10</v>
      </c>
      <c r="M27" s="134"/>
      <c r="N27" s="134">
        <f>SUM(N19:N26)</f>
        <v>30</v>
      </c>
      <c r="O27" s="39"/>
      <c r="Z27" s="23"/>
    </row>
    <row r="28" spans="1:26" ht="31.5" customHeight="1" x14ac:dyDescent="0.25">
      <c r="A28" s="26"/>
      <c r="B28" s="131" t="s">
        <v>190</v>
      </c>
      <c r="C28" s="233">
        <f>D27+F27</f>
        <v>22</v>
      </c>
      <c r="D28" s="233"/>
      <c r="E28" s="233"/>
      <c r="F28" s="233"/>
      <c r="G28" s="233"/>
      <c r="H28" s="119" t="s">
        <v>25</v>
      </c>
      <c r="I28" s="119"/>
      <c r="J28" s="282">
        <f>J27+K27+L27</f>
        <v>27.4</v>
      </c>
      <c r="K28" s="282"/>
      <c r="L28" s="282"/>
      <c r="M28" s="282"/>
      <c r="N28" s="119" t="s">
        <v>25</v>
      </c>
      <c r="O28" s="121"/>
    </row>
    <row r="29" spans="1:26" x14ac:dyDescent="0.25">
      <c r="A29" s="26"/>
      <c r="B29" s="131" t="s">
        <v>27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40"/>
    </row>
    <row r="30" spans="1:26" x14ac:dyDescent="0.25">
      <c r="A30" s="26"/>
      <c r="B30" s="131" t="s">
        <v>121</v>
      </c>
      <c r="C30" s="41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40"/>
    </row>
    <row r="31" spans="1:26" ht="31.5" customHeight="1" thickBot="1" x14ac:dyDescent="0.3">
      <c r="A31" s="42"/>
      <c r="B31" s="43" t="s">
        <v>118</v>
      </c>
      <c r="C31" s="44"/>
      <c r="D31" s="138">
        <f>D27*14</f>
        <v>182</v>
      </c>
      <c r="E31" s="138"/>
      <c r="F31" s="138">
        <f>F27*14</f>
        <v>126</v>
      </c>
      <c r="G31" s="138"/>
      <c r="H31" s="138"/>
      <c r="I31" s="138"/>
      <c r="J31" s="138">
        <f>J27*14</f>
        <v>154</v>
      </c>
      <c r="K31" s="138">
        <v>90</v>
      </c>
      <c r="L31" s="138">
        <f>L27*14</f>
        <v>140</v>
      </c>
      <c r="M31" s="45"/>
      <c r="N31" s="45"/>
      <c r="O31" s="46"/>
    </row>
    <row r="32" spans="1:26" x14ac:dyDescent="0.25">
      <c r="A32" s="47"/>
      <c r="B32" s="48"/>
      <c r="C32" s="4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ht="15.75" thickBot="1" x14ac:dyDescent="0.3">
      <c r="A33" s="50"/>
      <c r="B33" s="51"/>
      <c r="C33" s="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25">
      <c r="A34" s="297" t="s">
        <v>194</v>
      </c>
      <c r="B34" s="283" t="s">
        <v>33</v>
      </c>
      <c r="C34" s="305" t="s">
        <v>4</v>
      </c>
      <c r="D34" s="304" t="s">
        <v>5</v>
      </c>
      <c r="E34" s="304"/>
      <c r="F34" s="304"/>
      <c r="G34" s="304"/>
      <c r="H34" s="304"/>
      <c r="I34" s="184"/>
      <c r="J34" s="304" t="s">
        <v>6</v>
      </c>
      <c r="K34" s="304"/>
      <c r="L34" s="304"/>
      <c r="M34" s="304"/>
      <c r="N34" s="304"/>
      <c r="O34" s="185"/>
    </row>
    <row r="35" spans="1:15" ht="15.75" customHeight="1" x14ac:dyDescent="0.25">
      <c r="A35" s="298"/>
      <c r="B35" s="284"/>
      <c r="C35" s="306"/>
      <c r="D35" s="233" t="s">
        <v>7</v>
      </c>
      <c r="E35" s="233"/>
      <c r="F35" s="233"/>
      <c r="G35" s="233" t="s">
        <v>8</v>
      </c>
      <c r="H35" s="233" t="s">
        <v>9</v>
      </c>
      <c r="I35" s="229" t="s">
        <v>167</v>
      </c>
      <c r="J35" s="233" t="s">
        <v>7</v>
      </c>
      <c r="K35" s="233"/>
      <c r="L35" s="233"/>
      <c r="M35" s="233" t="s">
        <v>8</v>
      </c>
      <c r="N35" s="233" t="s">
        <v>9</v>
      </c>
      <c r="O35" s="243" t="s">
        <v>167</v>
      </c>
    </row>
    <row r="36" spans="1:15" ht="15.75" thickBot="1" x14ac:dyDescent="0.3">
      <c r="A36" s="299"/>
      <c r="B36" s="285"/>
      <c r="C36" s="307"/>
      <c r="D36" s="138" t="s">
        <v>10</v>
      </c>
      <c r="E36" s="138" t="s">
        <v>11</v>
      </c>
      <c r="F36" s="138" t="s">
        <v>12</v>
      </c>
      <c r="G36" s="230"/>
      <c r="H36" s="230"/>
      <c r="I36" s="222"/>
      <c r="J36" s="138" t="s">
        <v>10</v>
      </c>
      <c r="K36" s="138" t="s">
        <v>13</v>
      </c>
      <c r="L36" s="138" t="s">
        <v>12</v>
      </c>
      <c r="M36" s="230"/>
      <c r="N36" s="230"/>
      <c r="O36" s="228"/>
    </row>
    <row r="37" spans="1:15" s="13" customFormat="1" ht="23.25" customHeight="1" x14ac:dyDescent="0.2">
      <c r="A37" s="114">
        <v>1</v>
      </c>
      <c r="B37" s="170" t="s">
        <v>181</v>
      </c>
      <c r="C37" s="183" t="s">
        <v>19</v>
      </c>
      <c r="D37" s="114">
        <v>1</v>
      </c>
      <c r="E37" s="114"/>
      <c r="F37" s="114">
        <v>1</v>
      </c>
      <c r="G37" s="114" t="s">
        <v>20</v>
      </c>
      <c r="H37" s="114">
        <v>2</v>
      </c>
      <c r="I37" s="114" t="s">
        <v>174</v>
      </c>
      <c r="J37" s="114"/>
      <c r="K37" s="114"/>
      <c r="L37" s="114"/>
      <c r="M37" s="114"/>
      <c r="N37" s="114"/>
      <c r="O37" s="114"/>
    </row>
    <row r="38" spans="1:15" x14ac:dyDescent="0.25">
      <c r="A38" s="29">
        <v>2</v>
      </c>
      <c r="B38" s="27" t="s">
        <v>29</v>
      </c>
      <c r="C38" s="41" t="s">
        <v>19</v>
      </c>
      <c r="D38" s="29">
        <v>1</v>
      </c>
      <c r="E38" s="29"/>
      <c r="F38" s="29">
        <v>1</v>
      </c>
      <c r="G38" s="29" t="s">
        <v>20</v>
      </c>
      <c r="H38" s="29">
        <v>1</v>
      </c>
      <c r="I38" s="30" t="s">
        <v>174</v>
      </c>
      <c r="J38" s="29">
        <v>1</v>
      </c>
      <c r="K38" s="29"/>
      <c r="L38" s="29">
        <v>1</v>
      </c>
      <c r="M38" s="29" t="s">
        <v>20</v>
      </c>
      <c r="N38" s="29">
        <v>1</v>
      </c>
      <c r="O38" s="30" t="s">
        <v>174</v>
      </c>
    </row>
    <row r="39" spans="1:15" ht="25.5" x14ac:dyDescent="0.25">
      <c r="A39" s="29">
        <v>3</v>
      </c>
      <c r="B39" s="27" t="s">
        <v>30</v>
      </c>
      <c r="C39" s="41" t="s">
        <v>19</v>
      </c>
      <c r="D39" s="29">
        <v>1</v>
      </c>
      <c r="E39" s="29"/>
      <c r="F39" s="29">
        <v>1</v>
      </c>
      <c r="G39" s="29" t="s">
        <v>31</v>
      </c>
      <c r="H39" s="29">
        <v>1</v>
      </c>
      <c r="I39" s="30" t="s">
        <v>174</v>
      </c>
      <c r="J39" s="29">
        <v>1</v>
      </c>
      <c r="K39" s="29"/>
      <c r="L39" s="29">
        <v>1</v>
      </c>
      <c r="M39" s="29" t="s">
        <v>31</v>
      </c>
      <c r="N39" s="29">
        <v>1</v>
      </c>
      <c r="O39" s="30" t="s">
        <v>174</v>
      </c>
    </row>
    <row r="40" spans="1:15" ht="15.75" thickBot="1" x14ac:dyDescent="0.3">
      <c r="A40" s="300" t="s">
        <v>34</v>
      </c>
      <c r="B40" s="300"/>
      <c r="C40" s="300"/>
      <c r="D40" s="300" t="s">
        <v>35</v>
      </c>
      <c r="E40" s="300"/>
      <c r="F40" s="300"/>
      <c r="G40" s="300"/>
      <c r="H40" s="300"/>
      <c r="I40" s="53"/>
      <c r="J40" s="300" t="s">
        <v>191</v>
      </c>
      <c r="K40" s="300"/>
      <c r="L40" s="300"/>
      <c r="M40" s="300"/>
      <c r="N40" s="300"/>
      <c r="O40" s="54"/>
    </row>
    <row r="41" spans="1:15" ht="15.75" thickBot="1" x14ac:dyDescent="0.3">
      <c r="A41" s="294" t="s">
        <v>36</v>
      </c>
      <c r="B41" s="295"/>
      <c r="C41" s="296"/>
      <c r="D41" s="294" t="s">
        <v>164</v>
      </c>
      <c r="E41" s="295"/>
      <c r="F41" s="295"/>
      <c r="G41" s="295"/>
      <c r="H41" s="295"/>
      <c r="I41" s="55"/>
      <c r="J41" s="294" t="s">
        <v>37</v>
      </c>
      <c r="K41" s="295"/>
      <c r="L41" s="295"/>
      <c r="M41" s="295"/>
      <c r="N41" s="296"/>
      <c r="O41" s="54"/>
    </row>
    <row r="42" spans="1:15" x14ac:dyDescent="0.25">
      <c r="A42" s="290" t="s">
        <v>217</v>
      </c>
      <c r="B42" s="290"/>
      <c r="C42" s="290"/>
      <c r="D42" s="290"/>
      <c r="E42" s="290"/>
      <c r="F42" s="290"/>
      <c r="G42" s="290"/>
      <c r="H42" s="290"/>
      <c r="I42" s="56"/>
      <c r="J42" s="48"/>
      <c r="K42" s="48"/>
      <c r="L42" s="48"/>
      <c r="M42" s="48"/>
      <c r="N42" s="48"/>
      <c r="O42" s="48"/>
    </row>
    <row r="43" spans="1:15" x14ac:dyDescent="0.25">
      <c r="A43" s="290" t="s">
        <v>224</v>
      </c>
      <c r="B43" s="290"/>
      <c r="C43" s="290"/>
      <c r="D43" s="290"/>
      <c r="E43" s="290"/>
      <c r="F43" s="290"/>
      <c r="G43" s="290"/>
      <c r="H43" s="290"/>
      <c r="I43" s="56"/>
      <c r="J43" s="48"/>
      <c r="K43" s="48"/>
      <c r="L43" s="48"/>
      <c r="M43" s="48"/>
      <c r="N43" s="48"/>
      <c r="O43" s="48"/>
    </row>
    <row r="44" spans="1:15" x14ac:dyDescent="0.25">
      <c r="A44" s="290" t="s">
        <v>0</v>
      </c>
      <c r="B44" s="290"/>
      <c r="C44" s="290"/>
      <c r="D44" s="290"/>
      <c r="E44" s="290"/>
      <c r="F44" s="290"/>
      <c r="G44" s="290"/>
      <c r="H44" s="290"/>
      <c r="I44" s="56"/>
      <c r="J44" s="48"/>
      <c r="K44" s="48"/>
      <c r="L44" s="48"/>
      <c r="M44" s="48"/>
      <c r="N44" s="48"/>
      <c r="O44" s="48"/>
    </row>
    <row r="45" spans="1:15" x14ac:dyDescent="0.25">
      <c r="A45" s="290" t="s">
        <v>227</v>
      </c>
      <c r="B45" s="290"/>
      <c r="C45" s="290"/>
      <c r="D45" s="290"/>
      <c r="E45" s="290"/>
      <c r="F45" s="290"/>
      <c r="G45" s="290"/>
      <c r="H45" s="290"/>
      <c r="I45" s="290"/>
      <c r="J45" s="308"/>
      <c r="K45" s="48"/>
      <c r="L45" s="48"/>
      <c r="M45" s="48"/>
      <c r="N45" s="48"/>
      <c r="O45" s="48"/>
    </row>
    <row r="46" spans="1:15" x14ac:dyDescent="0.25">
      <c r="A46" s="290" t="s">
        <v>1</v>
      </c>
      <c r="B46" s="290"/>
      <c r="C46" s="290"/>
      <c r="D46" s="290"/>
      <c r="E46" s="290"/>
      <c r="F46" s="290"/>
      <c r="G46" s="290"/>
      <c r="H46" s="290"/>
      <c r="I46" s="56"/>
      <c r="J46" s="48"/>
      <c r="K46" s="48"/>
      <c r="L46" s="48"/>
      <c r="M46" s="48"/>
      <c r="N46" s="48"/>
      <c r="O46" s="48"/>
    </row>
    <row r="47" spans="1:15" ht="17.25" customHeight="1" x14ac:dyDescent="0.25">
      <c r="A47" s="290" t="s">
        <v>180</v>
      </c>
      <c r="B47" s="290"/>
      <c r="C47" s="290"/>
      <c r="D47" s="290"/>
      <c r="E47" s="290"/>
      <c r="F47" s="290"/>
      <c r="G47" s="290"/>
      <c r="H47" s="290"/>
      <c r="I47" s="56"/>
      <c r="J47" s="48"/>
      <c r="K47" s="48"/>
      <c r="L47" s="48"/>
      <c r="M47" s="48"/>
      <c r="N47" s="48"/>
      <c r="O47" s="48"/>
    </row>
    <row r="48" spans="1:15" s="16" customFormat="1" ht="17.25" customHeight="1" x14ac:dyDescent="0.25">
      <c r="A48" s="235" t="s">
        <v>166</v>
      </c>
      <c r="B48" s="235"/>
      <c r="C48" s="235"/>
      <c r="D48" s="56"/>
      <c r="E48" s="56"/>
      <c r="F48" s="56"/>
      <c r="G48" s="56"/>
      <c r="H48" s="56"/>
      <c r="I48" s="56"/>
      <c r="J48" s="48"/>
      <c r="K48" s="48"/>
      <c r="L48" s="48"/>
      <c r="M48" s="48"/>
      <c r="N48" s="48"/>
      <c r="O48" s="48"/>
    </row>
    <row r="49" spans="1:22" ht="17.25" customHeight="1" thickBot="1" x14ac:dyDescent="0.3">
      <c r="A49" s="290" t="s">
        <v>158</v>
      </c>
      <c r="B49" s="290"/>
      <c r="C49" s="290"/>
      <c r="D49" s="290"/>
      <c r="E49" s="290"/>
      <c r="F49" s="290"/>
      <c r="G49" s="290"/>
      <c r="H49" s="290"/>
      <c r="I49" s="25"/>
      <c r="J49" s="48"/>
      <c r="K49" s="48"/>
      <c r="L49" s="48"/>
      <c r="M49" s="48"/>
      <c r="N49" s="48"/>
      <c r="O49" s="48"/>
    </row>
    <row r="50" spans="1:22" ht="13.5" customHeight="1" x14ac:dyDescent="0.25">
      <c r="A50" s="318" t="s">
        <v>195</v>
      </c>
      <c r="B50" s="283" t="s">
        <v>3</v>
      </c>
      <c r="C50" s="286" t="s">
        <v>4</v>
      </c>
      <c r="D50" s="289" t="s">
        <v>5</v>
      </c>
      <c r="E50" s="289"/>
      <c r="F50" s="289"/>
      <c r="G50" s="289"/>
      <c r="H50" s="289"/>
      <c r="I50" s="137"/>
      <c r="J50" s="289" t="s">
        <v>6</v>
      </c>
      <c r="K50" s="289"/>
      <c r="L50" s="289"/>
      <c r="M50" s="289"/>
      <c r="N50" s="289"/>
      <c r="O50" s="57"/>
    </row>
    <row r="51" spans="1:22" ht="12.75" customHeight="1" x14ac:dyDescent="0.25">
      <c r="A51" s="319"/>
      <c r="B51" s="284"/>
      <c r="C51" s="287"/>
      <c r="D51" s="282" t="s">
        <v>7</v>
      </c>
      <c r="E51" s="282"/>
      <c r="F51" s="282"/>
      <c r="G51" s="282" t="s">
        <v>8</v>
      </c>
      <c r="H51" s="282" t="s">
        <v>9</v>
      </c>
      <c r="I51" s="229" t="s">
        <v>167</v>
      </c>
      <c r="J51" s="282" t="s">
        <v>7</v>
      </c>
      <c r="K51" s="282"/>
      <c r="L51" s="282"/>
      <c r="M51" s="282" t="s">
        <v>8</v>
      </c>
      <c r="N51" s="282" t="s">
        <v>9</v>
      </c>
      <c r="O51" s="243" t="s">
        <v>167</v>
      </c>
    </row>
    <row r="52" spans="1:22" ht="15.75" thickBot="1" x14ac:dyDescent="0.3">
      <c r="A52" s="320"/>
      <c r="B52" s="285"/>
      <c r="C52" s="288"/>
      <c r="D52" s="186" t="s">
        <v>10</v>
      </c>
      <c r="E52" s="186" t="s">
        <v>11</v>
      </c>
      <c r="F52" s="186" t="s">
        <v>12</v>
      </c>
      <c r="G52" s="303"/>
      <c r="H52" s="303"/>
      <c r="I52" s="222"/>
      <c r="J52" s="186" t="s">
        <v>10</v>
      </c>
      <c r="K52" s="186" t="s">
        <v>13</v>
      </c>
      <c r="L52" s="186" t="s">
        <v>12</v>
      </c>
      <c r="M52" s="303"/>
      <c r="N52" s="303"/>
      <c r="O52" s="228"/>
    </row>
    <row r="53" spans="1:22" x14ac:dyDescent="0.25">
      <c r="A53" s="179">
        <v>1</v>
      </c>
      <c r="B53" s="161" t="s">
        <v>38</v>
      </c>
      <c r="C53" s="171" t="s">
        <v>16</v>
      </c>
      <c r="D53" s="162">
        <v>2</v>
      </c>
      <c r="E53" s="162"/>
      <c r="F53" s="162">
        <v>2</v>
      </c>
      <c r="G53" s="162" t="s">
        <v>15</v>
      </c>
      <c r="H53" s="162">
        <v>6</v>
      </c>
      <c r="I53" s="114" t="s">
        <v>174</v>
      </c>
      <c r="J53" s="162"/>
      <c r="K53" s="162"/>
      <c r="L53" s="162"/>
      <c r="M53" s="162"/>
      <c r="N53" s="162"/>
      <c r="O53" s="181"/>
    </row>
    <row r="54" spans="1:22" ht="24" customHeight="1" x14ac:dyDescent="0.25">
      <c r="A54" s="26">
        <v>2</v>
      </c>
      <c r="B54" s="37" t="s">
        <v>205</v>
      </c>
      <c r="C54" s="28" t="s">
        <v>14</v>
      </c>
      <c r="D54" s="119">
        <v>2</v>
      </c>
      <c r="E54" s="119"/>
      <c r="F54" s="119">
        <v>2</v>
      </c>
      <c r="G54" s="119" t="s">
        <v>15</v>
      </c>
      <c r="H54" s="119">
        <v>6</v>
      </c>
      <c r="I54" s="118" t="s">
        <v>174</v>
      </c>
      <c r="J54" s="119"/>
      <c r="K54" s="119"/>
      <c r="L54" s="119"/>
      <c r="M54" s="119"/>
      <c r="N54" s="119"/>
      <c r="O54" s="121"/>
    </row>
    <row r="55" spans="1:22" ht="19.5" customHeight="1" x14ac:dyDescent="0.25">
      <c r="A55" s="26">
        <v>3</v>
      </c>
      <c r="B55" s="135" t="s">
        <v>42</v>
      </c>
      <c r="C55" s="28" t="s">
        <v>14</v>
      </c>
      <c r="D55" s="119">
        <v>2</v>
      </c>
      <c r="E55" s="119"/>
      <c r="F55" s="119">
        <v>2</v>
      </c>
      <c r="G55" s="119" t="s">
        <v>15</v>
      </c>
      <c r="H55" s="119">
        <v>4</v>
      </c>
      <c r="I55" s="118" t="s">
        <v>174</v>
      </c>
      <c r="J55" s="119"/>
      <c r="K55" s="119"/>
      <c r="L55" s="119"/>
      <c r="M55" s="119"/>
      <c r="N55" s="119"/>
      <c r="O55" s="121"/>
      <c r="T55">
        <v>48.4</v>
      </c>
      <c r="U55">
        <v>14</v>
      </c>
      <c r="V55">
        <f>T55*U55</f>
        <v>677.6</v>
      </c>
    </row>
    <row r="56" spans="1:22" x14ac:dyDescent="0.25">
      <c r="A56" s="26">
        <v>4</v>
      </c>
      <c r="B56" s="27" t="s">
        <v>44</v>
      </c>
      <c r="C56" s="28" t="s">
        <v>22</v>
      </c>
      <c r="D56" s="119">
        <v>2</v>
      </c>
      <c r="E56" s="119"/>
      <c r="F56" s="119">
        <v>2</v>
      </c>
      <c r="G56" s="119" t="s">
        <v>15</v>
      </c>
      <c r="H56" s="119">
        <v>4</v>
      </c>
      <c r="I56" s="118" t="s">
        <v>174</v>
      </c>
      <c r="J56" s="119"/>
      <c r="K56" s="119"/>
      <c r="L56" s="119"/>
      <c r="M56" s="119"/>
      <c r="N56" s="119"/>
      <c r="O56" s="121"/>
    </row>
    <row r="57" spans="1:22" x14ac:dyDescent="0.25">
      <c r="A57" s="26">
        <v>5</v>
      </c>
      <c r="B57" s="27" t="s">
        <v>176</v>
      </c>
      <c r="C57" s="28" t="s">
        <v>22</v>
      </c>
      <c r="D57" s="119">
        <v>2</v>
      </c>
      <c r="E57" s="119"/>
      <c r="F57" s="119">
        <v>1</v>
      </c>
      <c r="G57" s="119" t="s">
        <v>15</v>
      </c>
      <c r="H57" s="119">
        <v>3</v>
      </c>
      <c r="I57" s="118" t="s">
        <v>174</v>
      </c>
      <c r="J57" s="119"/>
      <c r="K57" s="119"/>
      <c r="L57" s="119"/>
      <c r="M57" s="119"/>
      <c r="N57" s="119"/>
      <c r="O57" s="121"/>
    </row>
    <row r="58" spans="1:22" x14ac:dyDescent="0.25">
      <c r="A58" s="26">
        <v>6</v>
      </c>
      <c r="B58" s="27" t="s">
        <v>177</v>
      </c>
      <c r="C58" s="41" t="s">
        <v>19</v>
      </c>
      <c r="D58" s="119">
        <v>2</v>
      </c>
      <c r="E58" s="119"/>
      <c r="F58" s="119">
        <v>1</v>
      </c>
      <c r="G58" s="119" t="s">
        <v>15</v>
      </c>
      <c r="H58" s="119">
        <v>3</v>
      </c>
      <c r="I58" s="118" t="s">
        <v>174</v>
      </c>
      <c r="J58" s="119"/>
      <c r="K58" s="119"/>
      <c r="L58" s="119"/>
      <c r="M58" s="119"/>
      <c r="N58" s="119"/>
      <c r="O58" s="121"/>
    </row>
    <row r="59" spans="1:22" x14ac:dyDescent="0.25">
      <c r="A59" s="26">
        <v>7</v>
      </c>
      <c r="B59" s="27" t="s">
        <v>60</v>
      </c>
      <c r="C59" s="28" t="s">
        <v>22</v>
      </c>
      <c r="D59" s="119">
        <v>2</v>
      </c>
      <c r="E59" s="119"/>
      <c r="F59" s="119">
        <v>2</v>
      </c>
      <c r="G59" s="119" t="s">
        <v>15</v>
      </c>
      <c r="H59" s="119">
        <v>4</v>
      </c>
      <c r="I59" s="118" t="s">
        <v>174</v>
      </c>
      <c r="J59" s="119"/>
      <c r="K59" s="119"/>
      <c r="L59" s="119"/>
      <c r="M59" s="119"/>
      <c r="N59" s="119"/>
      <c r="O59" s="121"/>
    </row>
    <row r="60" spans="1:22" ht="14.25" customHeight="1" x14ac:dyDescent="0.25">
      <c r="A60" s="301" t="s">
        <v>126</v>
      </c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58"/>
    </row>
    <row r="61" spans="1:22" x14ac:dyDescent="0.25">
      <c r="A61" s="26">
        <v>8</v>
      </c>
      <c r="B61" s="27" t="s">
        <v>45</v>
      </c>
      <c r="C61" s="28" t="s">
        <v>22</v>
      </c>
      <c r="D61" s="119"/>
      <c r="E61" s="119"/>
      <c r="F61" s="119"/>
      <c r="G61" s="119"/>
      <c r="H61" s="119"/>
      <c r="I61" s="119"/>
      <c r="J61" s="119">
        <v>2</v>
      </c>
      <c r="K61" s="119"/>
      <c r="L61" s="119">
        <v>2</v>
      </c>
      <c r="M61" s="119" t="s">
        <v>15</v>
      </c>
      <c r="N61" s="119">
        <v>5</v>
      </c>
      <c r="O61" s="120" t="s">
        <v>174</v>
      </c>
    </row>
    <row r="62" spans="1:22" x14ac:dyDescent="0.25">
      <c r="A62" s="26">
        <v>9</v>
      </c>
      <c r="B62" s="27" t="s">
        <v>61</v>
      </c>
      <c r="C62" s="28" t="s">
        <v>22</v>
      </c>
      <c r="D62" s="119"/>
      <c r="E62" s="119"/>
      <c r="F62" s="119"/>
      <c r="G62" s="119"/>
      <c r="H62" s="119"/>
      <c r="I62" s="119"/>
      <c r="J62" s="119">
        <v>2</v>
      </c>
      <c r="K62" s="119"/>
      <c r="L62" s="119">
        <v>2</v>
      </c>
      <c r="M62" s="119" t="s">
        <v>15</v>
      </c>
      <c r="N62" s="119">
        <v>5</v>
      </c>
      <c r="O62" s="120" t="s">
        <v>174</v>
      </c>
    </row>
    <row r="63" spans="1:22" x14ac:dyDescent="0.25">
      <c r="A63" s="26">
        <v>10</v>
      </c>
      <c r="B63" s="27" t="s">
        <v>62</v>
      </c>
      <c r="C63" s="28" t="s">
        <v>22</v>
      </c>
      <c r="D63" s="119"/>
      <c r="E63" s="119"/>
      <c r="F63" s="119"/>
      <c r="G63" s="119"/>
      <c r="H63" s="119"/>
      <c r="I63" s="119"/>
      <c r="J63" s="119">
        <v>2</v>
      </c>
      <c r="K63" s="119"/>
      <c r="L63" s="119">
        <v>2</v>
      </c>
      <c r="M63" s="119" t="s">
        <v>15</v>
      </c>
      <c r="N63" s="119">
        <v>6</v>
      </c>
      <c r="O63" s="120" t="s">
        <v>174</v>
      </c>
    </row>
    <row r="64" spans="1:22" x14ac:dyDescent="0.25">
      <c r="A64" s="26">
        <v>11</v>
      </c>
      <c r="B64" s="27" t="s">
        <v>63</v>
      </c>
      <c r="C64" s="28" t="s">
        <v>22</v>
      </c>
      <c r="D64" s="119"/>
      <c r="E64" s="119"/>
      <c r="F64" s="119"/>
      <c r="G64" s="119"/>
      <c r="H64" s="119"/>
      <c r="I64" s="119"/>
      <c r="J64" s="119">
        <v>2</v>
      </c>
      <c r="K64" s="119"/>
      <c r="L64" s="119">
        <v>2</v>
      </c>
      <c r="M64" s="119" t="s">
        <v>15</v>
      </c>
      <c r="N64" s="119">
        <v>5</v>
      </c>
      <c r="O64" s="120" t="s">
        <v>174</v>
      </c>
    </row>
    <row r="65" spans="1:15" x14ac:dyDescent="0.25">
      <c r="A65" s="26">
        <v>12</v>
      </c>
      <c r="B65" s="27" t="s">
        <v>64</v>
      </c>
      <c r="C65" s="28" t="s">
        <v>22</v>
      </c>
      <c r="D65" s="119"/>
      <c r="E65" s="119"/>
      <c r="F65" s="119"/>
      <c r="G65" s="119"/>
      <c r="H65" s="119"/>
      <c r="I65" s="119"/>
      <c r="J65" s="119">
        <v>2</v>
      </c>
      <c r="K65" s="119"/>
      <c r="L65" s="119">
        <v>2</v>
      </c>
      <c r="M65" s="119" t="s">
        <v>15</v>
      </c>
      <c r="N65" s="119">
        <v>6</v>
      </c>
      <c r="O65" s="120" t="s">
        <v>174</v>
      </c>
    </row>
    <row r="66" spans="1:15" x14ac:dyDescent="0.25">
      <c r="A66" s="26">
        <v>13</v>
      </c>
      <c r="B66" s="27" t="s">
        <v>24</v>
      </c>
      <c r="C66" s="28" t="s">
        <v>16</v>
      </c>
      <c r="D66" s="119"/>
      <c r="E66" s="119"/>
      <c r="F66" s="119"/>
      <c r="G66" s="119"/>
      <c r="H66" s="119"/>
      <c r="I66" s="119"/>
      <c r="J66" s="119"/>
      <c r="K66" s="119">
        <v>90</v>
      </c>
      <c r="L66" s="119"/>
      <c r="M66" s="119"/>
      <c r="N66" s="119">
        <v>3</v>
      </c>
      <c r="O66" s="120" t="s">
        <v>174</v>
      </c>
    </row>
    <row r="67" spans="1:15" x14ac:dyDescent="0.25">
      <c r="A67" s="26"/>
      <c r="B67" s="38" t="s">
        <v>116</v>
      </c>
      <c r="C67" s="41"/>
      <c r="D67" s="119">
        <f>SUM(D53:D66)</f>
        <v>14</v>
      </c>
      <c r="E67" s="119"/>
      <c r="F67" s="119">
        <f>SUM(F53:F66)</f>
        <v>12</v>
      </c>
      <c r="G67" s="119"/>
      <c r="H67" s="119">
        <f>SUM(H53:H66)</f>
        <v>30</v>
      </c>
      <c r="I67" s="119"/>
      <c r="J67" s="119">
        <f>SUM(J59:J66)</f>
        <v>10</v>
      </c>
      <c r="K67" s="119">
        <v>6.4</v>
      </c>
      <c r="L67" s="119">
        <f>SUM(L59:L66)</f>
        <v>10</v>
      </c>
      <c r="M67" s="119"/>
      <c r="N67" s="119">
        <f>SUM(N59:N66)</f>
        <v>30</v>
      </c>
      <c r="O67" s="121"/>
    </row>
    <row r="68" spans="1:15" ht="24.75" customHeight="1" x14ac:dyDescent="0.25">
      <c r="A68" s="26"/>
      <c r="B68" s="131" t="s">
        <v>190</v>
      </c>
      <c r="C68" s="233">
        <f>D67+F67</f>
        <v>26</v>
      </c>
      <c r="D68" s="233"/>
      <c r="E68" s="233"/>
      <c r="F68" s="233"/>
      <c r="G68" s="233"/>
      <c r="H68" s="119" t="s">
        <v>25</v>
      </c>
      <c r="I68" s="119"/>
      <c r="J68" s="282">
        <f>J67+K67+L67</f>
        <v>26.4</v>
      </c>
      <c r="K68" s="282"/>
      <c r="L68" s="282"/>
      <c r="M68" s="282"/>
      <c r="N68" s="119" t="s">
        <v>25</v>
      </c>
      <c r="O68" s="121"/>
    </row>
    <row r="69" spans="1:15" ht="14.25" customHeight="1" x14ac:dyDescent="0.25">
      <c r="A69" s="26"/>
      <c r="B69" s="131" t="s">
        <v>151</v>
      </c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40"/>
    </row>
    <row r="70" spans="1:15" ht="14.25" customHeight="1" x14ac:dyDescent="0.25">
      <c r="A70" s="26"/>
      <c r="B70" s="131" t="s">
        <v>121</v>
      </c>
      <c r="C70" s="41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40"/>
    </row>
    <row r="71" spans="1:15" ht="22.5" customHeight="1" thickBot="1" x14ac:dyDescent="0.3">
      <c r="A71" s="42"/>
      <c r="B71" s="43" t="s">
        <v>152</v>
      </c>
      <c r="C71" s="44"/>
      <c r="D71" s="138">
        <f>D67*14</f>
        <v>196</v>
      </c>
      <c r="E71" s="138"/>
      <c r="F71" s="138">
        <f>F67*14</f>
        <v>168</v>
      </c>
      <c r="G71" s="138"/>
      <c r="H71" s="138"/>
      <c r="I71" s="138"/>
      <c r="J71" s="138">
        <f>J67*14</f>
        <v>140</v>
      </c>
      <c r="K71" s="138">
        <v>90</v>
      </c>
      <c r="L71" s="138">
        <f>L67*14</f>
        <v>140</v>
      </c>
      <c r="M71" s="45"/>
      <c r="N71" s="45"/>
      <c r="O71" s="46"/>
    </row>
    <row r="72" spans="1:15" ht="14.25" customHeight="1" x14ac:dyDescent="0.25">
      <c r="A72" s="236" t="s">
        <v>34</v>
      </c>
      <c r="B72" s="236"/>
      <c r="C72" s="236"/>
      <c r="D72" s="236" t="s">
        <v>35</v>
      </c>
      <c r="E72" s="236"/>
      <c r="F72" s="236"/>
      <c r="G72" s="236"/>
      <c r="H72" s="236"/>
      <c r="I72" s="54"/>
      <c r="J72" s="236" t="s">
        <v>191</v>
      </c>
      <c r="K72" s="236"/>
      <c r="L72" s="236"/>
      <c r="M72" s="236"/>
      <c r="N72" s="236"/>
      <c r="O72" s="54"/>
    </row>
    <row r="73" spans="1:15" x14ac:dyDescent="0.25">
      <c r="A73" s="236" t="s">
        <v>36</v>
      </c>
      <c r="B73" s="236"/>
      <c r="C73" s="236"/>
      <c r="D73" s="236" t="s">
        <v>164</v>
      </c>
      <c r="E73" s="236"/>
      <c r="F73" s="236"/>
      <c r="G73" s="236"/>
      <c r="H73" s="236"/>
      <c r="I73" s="54"/>
      <c r="J73" s="236" t="s">
        <v>37</v>
      </c>
      <c r="K73" s="236"/>
      <c r="L73" s="236"/>
      <c r="M73" s="236"/>
      <c r="N73" s="236"/>
      <c r="O73" s="54"/>
    </row>
    <row r="74" spans="1:15" s="16" customFormat="1" x14ac:dyDescent="0.25">
      <c r="A74" s="290" t="s">
        <v>217</v>
      </c>
      <c r="B74" s="290"/>
      <c r="C74" s="290"/>
      <c r="D74" s="290"/>
      <c r="E74" s="290"/>
      <c r="F74" s="290"/>
      <c r="G74" s="290"/>
      <c r="H74" s="290"/>
      <c r="I74" s="56"/>
      <c r="J74" s="48"/>
      <c r="K74" s="48"/>
      <c r="L74" s="48"/>
      <c r="M74" s="48"/>
      <c r="N74" s="48"/>
      <c r="O74" s="48"/>
    </row>
    <row r="75" spans="1:15" x14ac:dyDescent="0.25">
      <c r="A75" s="290" t="s">
        <v>224</v>
      </c>
      <c r="B75" s="290"/>
      <c r="C75" s="290"/>
      <c r="D75" s="290"/>
      <c r="E75" s="290"/>
      <c r="F75" s="290"/>
      <c r="G75" s="290"/>
      <c r="H75" s="290"/>
      <c r="I75" s="56"/>
      <c r="J75" s="48"/>
      <c r="K75" s="48"/>
      <c r="L75" s="48"/>
      <c r="M75" s="48"/>
      <c r="N75" s="48"/>
      <c r="O75" s="48"/>
    </row>
    <row r="76" spans="1:15" x14ac:dyDescent="0.25">
      <c r="A76" s="290" t="s">
        <v>0</v>
      </c>
      <c r="B76" s="290"/>
      <c r="C76" s="290"/>
      <c r="D76" s="290"/>
      <c r="E76" s="290"/>
      <c r="F76" s="290"/>
      <c r="G76" s="290"/>
      <c r="H76" s="290"/>
      <c r="I76" s="56"/>
      <c r="J76" s="48"/>
      <c r="K76" s="48"/>
      <c r="L76" s="48"/>
      <c r="M76" s="48"/>
      <c r="N76" s="48"/>
      <c r="O76" s="48"/>
    </row>
    <row r="77" spans="1:15" x14ac:dyDescent="0.25">
      <c r="A77" s="290" t="s">
        <v>227</v>
      </c>
      <c r="B77" s="290"/>
      <c r="C77" s="290"/>
      <c r="D77" s="290"/>
      <c r="E77" s="290"/>
      <c r="F77" s="290"/>
      <c r="G77" s="290"/>
      <c r="H77" s="290"/>
      <c r="I77" s="290"/>
      <c r="J77" s="308"/>
      <c r="K77" s="48"/>
      <c r="L77" s="48"/>
      <c r="M77" s="48"/>
      <c r="N77" s="48"/>
      <c r="O77" s="48"/>
    </row>
    <row r="78" spans="1:15" x14ac:dyDescent="0.25">
      <c r="A78" s="291" t="s">
        <v>228</v>
      </c>
      <c r="B78" s="292"/>
      <c r="C78" s="292"/>
      <c r="D78" s="292"/>
      <c r="E78" s="292"/>
      <c r="F78" s="292"/>
      <c r="G78" s="292"/>
      <c r="H78" s="292"/>
      <c r="I78" s="25"/>
      <c r="J78" s="48"/>
      <c r="K78" s="48"/>
      <c r="L78" s="48"/>
      <c r="M78" s="48"/>
      <c r="N78" s="48"/>
      <c r="O78" s="48"/>
    </row>
    <row r="79" spans="1:15" x14ac:dyDescent="0.25">
      <c r="A79" s="290" t="s">
        <v>1</v>
      </c>
      <c r="B79" s="290"/>
      <c r="C79" s="290"/>
      <c r="D79" s="290"/>
      <c r="E79" s="290"/>
      <c r="F79" s="290"/>
      <c r="G79" s="290"/>
      <c r="H79" s="290"/>
      <c r="I79" s="56"/>
      <c r="J79" s="48"/>
      <c r="K79" s="48"/>
      <c r="L79" s="48"/>
      <c r="M79" s="48"/>
      <c r="N79" s="48"/>
      <c r="O79" s="48"/>
    </row>
    <row r="80" spans="1:15" x14ac:dyDescent="0.25">
      <c r="A80" s="290" t="s">
        <v>180</v>
      </c>
      <c r="B80" s="290"/>
      <c r="C80" s="290"/>
      <c r="D80" s="290"/>
      <c r="E80" s="290"/>
      <c r="F80" s="290"/>
      <c r="G80" s="290"/>
      <c r="H80" s="290"/>
      <c r="I80" s="56"/>
      <c r="J80" s="48"/>
      <c r="K80" s="48"/>
      <c r="L80" s="48"/>
      <c r="M80" s="48"/>
      <c r="N80" s="48"/>
      <c r="O80" s="48"/>
    </row>
    <row r="81" spans="1:23" s="16" customFormat="1" x14ac:dyDescent="0.25">
      <c r="A81" s="235" t="s">
        <v>166</v>
      </c>
      <c r="B81" s="235"/>
      <c r="C81" s="235"/>
      <c r="D81" s="56"/>
      <c r="E81" s="56"/>
      <c r="F81" s="56"/>
      <c r="G81" s="56"/>
      <c r="H81" s="56"/>
      <c r="I81" s="56"/>
      <c r="J81" s="48"/>
      <c r="K81" s="48"/>
      <c r="L81" s="48"/>
      <c r="M81" s="48"/>
      <c r="N81" s="48"/>
      <c r="O81" s="48"/>
    </row>
    <row r="82" spans="1:23" ht="18" customHeight="1" thickBot="1" x14ac:dyDescent="0.3">
      <c r="A82" s="290" t="s">
        <v>159</v>
      </c>
      <c r="B82" s="290"/>
      <c r="C82" s="290"/>
      <c r="D82" s="290"/>
      <c r="E82" s="290"/>
      <c r="F82" s="290"/>
      <c r="G82" s="290"/>
      <c r="H82" s="290"/>
      <c r="I82" s="25"/>
      <c r="J82" s="48"/>
      <c r="K82" s="48"/>
      <c r="L82" s="48"/>
      <c r="M82" s="48"/>
      <c r="N82" s="48"/>
      <c r="O82" s="48"/>
    </row>
    <row r="83" spans="1:23" x14ac:dyDescent="0.25">
      <c r="A83" s="318" t="s">
        <v>195</v>
      </c>
      <c r="B83" s="283" t="s">
        <v>3</v>
      </c>
      <c r="C83" s="286" t="s">
        <v>4</v>
      </c>
      <c r="D83" s="289" t="s">
        <v>5</v>
      </c>
      <c r="E83" s="289"/>
      <c r="F83" s="289"/>
      <c r="G83" s="289"/>
      <c r="H83" s="289"/>
      <c r="I83" s="137"/>
      <c r="J83" s="289" t="s">
        <v>6</v>
      </c>
      <c r="K83" s="289"/>
      <c r="L83" s="289"/>
      <c r="M83" s="289"/>
      <c r="N83" s="289"/>
      <c r="O83" s="57"/>
    </row>
    <row r="84" spans="1:23" x14ac:dyDescent="0.25">
      <c r="A84" s="319"/>
      <c r="B84" s="284"/>
      <c r="C84" s="287"/>
      <c r="D84" s="282" t="s">
        <v>7</v>
      </c>
      <c r="E84" s="282"/>
      <c r="F84" s="282"/>
      <c r="G84" s="282" t="s">
        <v>8</v>
      </c>
      <c r="H84" s="282" t="s">
        <v>9</v>
      </c>
      <c r="I84" s="229" t="s">
        <v>167</v>
      </c>
      <c r="J84" s="282" t="s">
        <v>7</v>
      </c>
      <c r="K84" s="282"/>
      <c r="L84" s="282"/>
      <c r="M84" s="282" t="s">
        <v>8</v>
      </c>
      <c r="N84" s="282" t="s">
        <v>9</v>
      </c>
      <c r="O84" s="243" t="s">
        <v>167</v>
      </c>
    </row>
    <row r="85" spans="1:23" ht="15.75" thickBot="1" x14ac:dyDescent="0.3">
      <c r="A85" s="320"/>
      <c r="B85" s="285"/>
      <c r="C85" s="288"/>
      <c r="D85" s="186" t="s">
        <v>10</v>
      </c>
      <c r="E85" s="186" t="s">
        <v>11</v>
      </c>
      <c r="F85" s="186" t="s">
        <v>12</v>
      </c>
      <c r="G85" s="303"/>
      <c r="H85" s="303"/>
      <c r="I85" s="222"/>
      <c r="J85" s="186" t="s">
        <v>10</v>
      </c>
      <c r="K85" s="186" t="s">
        <v>13</v>
      </c>
      <c r="L85" s="186" t="s">
        <v>12</v>
      </c>
      <c r="M85" s="303"/>
      <c r="N85" s="303"/>
      <c r="O85" s="228"/>
    </row>
    <row r="86" spans="1:23" x14ac:dyDescent="0.25">
      <c r="A86" s="280" t="s">
        <v>129</v>
      </c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187"/>
    </row>
    <row r="87" spans="1:23" x14ac:dyDescent="0.25">
      <c r="A87" s="26">
        <v>1</v>
      </c>
      <c r="B87" s="135" t="s">
        <v>47</v>
      </c>
      <c r="C87" s="41" t="s">
        <v>22</v>
      </c>
      <c r="D87" s="119">
        <v>2</v>
      </c>
      <c r="E87" s="119"/>
      <c r="F87" s="119">
        <v>2</v>
      </c>
      <c r="G87" s="119" t="s">
        <v>15</v>
      </c>
      <c r="H87" s="119">
        <v>5</v>
      </c>
      <c r="I87" s="118" t="s">
        <v>174</v>
      </c>
      <c r="J87" s="119"/>
      <c r="K87" s="119"/>
      <c r="L87" s="119"/>
      <c r="M87" s="119"/>
      <c r="N87" s="119"/>
      <c r="O87" s="121"/>
    </row>
    <row r="88" spans="1:23" ht="25.5" x14ac:dyDescent="0.25">
      <c r="A88" s="26">
        <v>2</v>
      </c>
      <c r="B88" s="37" t="s">
        <v>65</v>
      </c>
      <c r="C88" s="41" t="s">
        <v>22</v>
      </c>
      <c r="D88" s="119">
        <v>2</v>
      </c>
      <c r="E88" s="119"/>
      <c r="F88" s="119">
        <v>2</v>
      </c>
      <c r="G88" s="119" t="s">
        <v>15</v>
      </c>
      <c r="H88" s="119">
        <v>5</v>
      </c>
      <c r="I88" s="118" t="s">
        <v>174</v>
      </c>
      <c r="J88" s="119"/>
      <c r="K88" s="119"/>
      <c r="L88" s="119"/>
      <c r="M88" s="119"/>
      <c r="N88" s="119"/>
      <c r="O88" s="121"/>
    </row>
    <row r="89" spans="1:23" x14ac:dyDescent="0.25">
      <c r="A89" s="26">
        <v>3</v>
      </c>
      <c r="B89" s="27" t="s">
        <v>68</v>
      </c>
      <c r="C89" s="41" t="s">
        <v>22</v>
      </c>
      <c r="D89" s="119">
        <v>2</v>
      </c>
      <c r="E89" s="119"/>
      <c r="F89" s="119">
        <v>2</v>
      </c>
      <c r="G89" s="119" t="s">
        <v>15</v>
      </c>
      <c r="H89" s="119">
        <v>5</v>
      </c>
      <c r="I89" s="118" t="s">
        <v>174</v>
      </c>
      <c r="J89" s="119"/>
      <c r="K89" s="119"/>
      <c r="L89" s="119"/>
      <c r="M89" s="119"/>
      <c r="N89" s="119"/>
      <c r="O89" s="121"/>
      <c r="U89">
        <v>280</v>
      </c>
      <c r="V89">
        <v>260</v>
      </c>
      <c r="W89">
        <f>U89+V89</f>
        <v>540</v>
      </c>
    </row>
    <row r="90" spans="1:23" x14ac:dyDescent="0.25">
      <c r="A90" s="26">
        <v>4</v>
      </c>
      <c r="B90" s="27" t="s">
        <v>56</v>
      </c>
      <c r="C90" s="41" t="s">
        <v>22</v>
      </c>
      <c r="D90" s="119">
        <v>2</v>
      </c>
      <c r="E90" s="119"/>
      <c r="F90" s="119">
        <v>2</v>
      </c>
      <c r="G90" s="119" t="s">
        <v>15</v>
      </c>
      <c r="H90" s="119">
        <v>5</v>
      </c>
      <c r="I90" s="118" t="s">
        <v>174</v>
      </c>
      <c r="J90" s="119"/>
      <c r="K90" s="119"/>
      <c r="L90" s="119"/>
      <c r="M90" s="119"/>
      <c r="N90" s="119"/>
      <c r="O90" s="121"/>
    </row>
    <row r="91" spans="1:23" x14ac:dyDescent="0.25">
      <c r="A91" s="26">
        <v>5</v>
      </c>
      <c r="B91" s="135" t="s">
        <v>69</v>
      </c>
      <c r="C91" s="41" t="s">
        <v>22</v>
      </c>
      <c r="D91" s="119">
        <v>2</v>
      </c>
      <c r="E91" s="119"/>
      <c r="F91" s="119">
        <v>2</v>
      </c>
      <c r="G91" s="119" t="s">
        <v>15</v>
      </c>
      <c r="H91" s="119">
        <v>5</v>
      </c>
      <c r="I91" s="118" t="s">
        <v>174</v>
      </c>
      <c r="J91" s="35"/>
      <c r="K91" s="35"/>
      <c r="L91" s="35"/>
      <c r="M91" s="35"/>
      <c r="N91" s="119"/>
      <c r="O91" s="121"/>
    </row>
    <row r="92" spans="1:23" ht="25.5" x14ac:dyDescent="0.25">
      <c r="A92" s="26">
        <v>6</v>
      </c>
      <c r="B92" s="135" t="s">
        <v>192</v>
      </c>
      <c r="C92" s="41" t="s">
        <v>22</v>
      </c>
      <c r="D92" s="119">
        <v>2</v>
      </c>
      <c r="E92" s="119"/>
      <c r="F92" s="119">
        <v>2</v>
      </c>
      <c r="G92" s="119" t="s">
        <v>15</v>
      </c>
      <c r="H92" s="119">
        <v>5</v>
      </c>
      <c r="I92" s="118" t="s">
        <v>174</v>
      </c>
      <c r="J92" s="119"/>
      <c r="K92" s="119"/>
      <c r="L92" s="119"/>
      <c r="M92" s="119"/>
      <c r="N92" s="119"/>
      <c r="O92" s="121"/>
    </row>
    <row r="93" spans="1:23" x14ac:dyDescent="0.25">
      <c r="A93" s="26">
        <v>7</v>
      </c>
      <c r="B93" s="27" t="s">
        <v>66</v>
      </c>
      <c r="C93" s="41" t="s">
        <v>22</v>
      </c>
      <c r="D93" s="119"/>
      <c r="E93" s="119"/>
      <c r="F93" s="119"/>
      <c r="G93" s="119"/>
      <c r="H93" s="119"/>
      <c r="I93" s="119"/>
      <c r="J93" s="119">
        <v>2</v>
      </c>
      <c r="K93" s="119"/>
      <c r="L93" s="119">
        <v>2</v>
      </c>
      <c r="M93" s="119" t="s">
        <v>15</v>
      </c>
      <c r="N93" s="119">
        <v>6</v>
      </c>
      <c r="O93" s="120" t="s">
        <v>174</v>
      </c>
    </row>
    <row r="94" spans="1:23" x14ac:dyDescent="0.25">
      <c r="A94" s="26">
        <v>8</v>
      </c>
      <c r="B94" s="27" t="s">
        <v>67</v>
      </c>
      <c r="C94" s="41" t="s">
        <v>22</v>
      </c>
      <c r="D94" s="119"/>
      <c r="E94" s="119"/>
      <c r="F94" s="119"/>
      <c r="G94" s="119"/>
      <c r="H94" s="119"/>
      <c r="I94" s="119"/>
      <c r="J94" s="119">
        <v>2</v>
      </c>
      <c r="K94" s="119"/>
      <c r="L94" s="119">
        <v>2</v>
      </c>
      <c r="M94" s="119" t="s">
        <v>15</v>
      </c>
      <c r="N94" s="119">
        <v>6</v>
      </c>
      <c r="O94" s="120" t="s">
        <v>174</v>
      </c>
    </row>
    <row r="95" spans="1:23" x14ac:dyDescent="0.25">
      <c r="A95" s="26">
        <v>9</v>
      </c>
      <c r="B95" s="135" t="s">
        <v>58</v>
      </c>
      <c r="C95" s="41" t="s">
        <v>22</v>
      </c>
      <c r="D95" s="119"/>
      <c r="E95" s="119"/>
      <c r="F95" s="119"/>
      <c r="G95" s="119"/>
      <c r="H95" s="119"/>
      <c r="I95" s="119"/>
      <c r="J95" s="119">
        <v>2</v>
      </c>
      <c r="K95" s="119"/>
      <c r="L95" s="119">
        <v>2</v>
      </c>
      <c r="M95" s="119" t="s">
        <v>15</v>
      </c>
      <c r="N95" s="119">
        <v>6</v>
      </c>
      <c r="O95" s="120" t="s">
        <v>174</v>
      </c>
    </row>
    <row r="96" spans="1:23" x14ac:dyDescent="0.25">
      <c r="A96" s="26">
        <v>10</v>
      </c>
      <c r="B96" s="135" t="s">
        <v>70</v>
      </c>
      <c r="C96" s="41" t="s">
        <v>22</v>
      </c>
      <c r="D96" s="119"/>
      <c r="E96" s="119"/>
      <c r="F96" s="119"/>
      <c r="G96" s="119"/>
      <c r="H96" s="119"/>
      <c r="I96" s="119"/>
      <c r="J96" s="119">
        <v>2</v>
      </c>
      <c r="K96" s="119"/>
      <c r="L96" s="119">
        <v>2</v>
      </c>
      <c r="M96" s="119" t="s">
        <v>15</v>
      </c>
      <c r="N96" s="119">
        <v>6</v>
      </c>
      <c r="O96" s="120" t="s">
        <v>174</v>
      </c>
    </row>
    <row r="97" spans="1:15" ht="25.5" x14ac:dyDescent="0.25">
      <c r="A97" s="26">
        <v>11</v>
      </c>
      <c r="B97" s="37" t="s">
        <v>229</v>
      </c>
      <c r="C97" s="41" t="s">
        <v>22</v>
      </c>
      <c r="D97" s="119"/>
      <c r="E97" s="119"/>
      <c r="F97" s="119"/>
      <c r="G97" s="119"/>
      <c r="H97" s="119"/>
      <c r="I97" s="119"/>
      <c r="J97" s="119">
        <v>0</v>
      </c>
      <c r="K97" s="119"/>
      <c r="L97" s="119">
        <v>6</v>
      </c>
      <c r="M97" s="119" t="s">
        <v>20</v>
      </c>
      <c r="N97" s="119">
        <v>6</v>
      </c>
      <c r="O97" s="120" t="s">
        <v>174</v>
      </c>
    </row>
    <row r="98" spans="1:15" x14ac:dyDescent="0.25">
      <c r="A98" s="26"/>
      <c r="B98" s="38" t="s">
        <v>116</v>
      </c>
      <c r="C98" s="41"/>
      <c r="D98" s="119">
        <f>SUM(D87:D97)</f>
        <v>12</v>
      </c>
      <c r="E98" s="119"/>
      <c r="F98" s="119">
        <f>SUM(F87:F97)</f>
        <v>12</v>
      </c>
      <c r="G98" s="119"/>
      <c r="H98" s="119">
        <f>SUM(H87:H97)</f>
        <v>30</v>
      </c>
      <c r="I98" s="119"/>
      <c r="J98" s="119">
        <f>SUM(J89:J97)</f>
        <v>8</v>
      </c>
      <c r="K98" s="119"/>
      <c r="L98" s="119">
        <f>SUM(L89:L97)</f>
        <v>14</v>
      </c>
      <c r="M98" s="119"/>
      <c r="N98" s="119">
        <f>SUM(N89:N97)</f>
        <v>30</v>
      </c>
      <c r="O98" s="120"/>
    </row>
    <row r="99" spans="1:15" ht="27" customHeight="1" x14ac:dyDescent="0.25">
      <c r="A99" s="26"/>
      <c r="B99" s="131" t="s">
        <v>190</v>
      </c>
      <c r="C99" s="233">
        <f>D98+F98</f>
        <v>24</v>
      </c>
      <c r="D99" s="233"/>
      <c r="E99" s="233"/>
      <c r="F99" s="233"/>
      <c r="G99" s="233"/>
      <c r="H99" s="119" t="s">
        <v>25</v>
      </c>
      <c r="I99" s="119"/>
      <c r="J99" s="282">
        <f>J98+L98</f>
        <v>22</v>
      </c>
      <c r="K99" s="282"/>
      <c r="L99" s="282"/>
      <c r="M99" s="282"/>
      <c r="N99" s="119" t="s">
        <v>25</v>
      </c>
      <c r="O99" s="121"/>
    </row>
    <row r="100" spans="1:15" x14ac:dyDescent="0.25">
      <c r="A100" s="26"/>
      <c r="B100" s="131" t="s">
        <v>132</v>
      </c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40"/>
    </row>
    <row r="101" spans="1:15" x14ac:dyDescent="0.25">
      <c r="A101" s="26"/>
      <c r="B101" s="131" t="s">
        <v>153</v>
      </c>
      <c r="C101" s="41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40"/>
    </row>
    <row r="102" spans="1:15" ht="22.5" customHeight="1" x14ac:dyDescent="0.25">
      <c r="A102" s="26"/>
      <c r="B102" s="131" t="s">
        <v>134</v>
      </c>
      <c r="C102" s="41"/>
      <c r="D102" s="119">
        <f>D98*14</f>
        <v>168</v>
      </c>
      <c r="E102" s="119"/>
      <c r="F102" s="119">
        <f>F98*14</f>
        <v>168</v>
      </c>
      <c r="G102" s="119"/>
      <c r="H102" s="119"/>
      <c r="I102" s="119"/>
      <c r="J102" s="119">
        <f>J98*10</f>
        <v>80</v>
      </c>
      <c r="K102" s="119"/>
      <c r="L102" s="119">
        <f>L98*10</f>
        <v>140</v>
      </c>
      <c r="M102" s="135"/>
      <c r="N102" s="135"/>
      <c r="O102" s="40"/>
    </row>
    <row r="103" spans="1:15" ht="26.25" thickBot="1" x14ac:dyDescent="0.3">
      <c r="A103" s="60"/>
      <c r="B103" s="61" t="s">
        <v>43</v>
      </c>
      <c r="C103" s="44"/>
      <c r="D103" s="230" t="s">
        <v>125</v>
      </c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62"/>
    </row>
    <row r="104" spans="1:15" ht="15.75" thickBot="1" x14ac:dyDescent="0.3">
      <c r="A104" s="300" t="s">
        <v>34</v>
      </c>
      <c r="B104" s="300"/>
      <c r="C104" s="300"/>
      <c r="D104" s="300" t="s">
        <v>35</v>
      </c>
      <c r="E104" s="300"/>
      <c r="F104" s="300"/>
      <c r="G104" s="300"/>
      <c r="H104" s="300"/>
      <c r="I104" s="53"/>
      <c r="J104" s="300" t="s">
        <v>191</v>
      </c>
      <c r="K104" s="300"/>
      <c r="L104" s="300"/>
      <c r="M104" s="300"/>
      <c r="N104" s="300"/>
      <c r="O104" s="54"/>
    </row>
    <row r="105" spans="1:15" ht="15.75" thickBot="1" x14ac:dyDescent="0.3">
      <c r="A105" s="294" t="s">
        <v>36</v>
      </c>
      <c r="B105" s="295"/>
      <c r="C105" s="296"/>
      <c r="D105" s="294" t="s">
        <v>164</v>
      </c>
      <c r="E105" s="295"/>
      <c r="F105" s="295"/>
      <c r="G105" s="295"/>
      <c r="H105" s="295"/>
      <c r="I105" s="55"/>
      <c r="J105" s="294" t="s">
        <v>37</v>
      </c>
      <c r="K105" s="295"/>
      <c r="L105" s="295"/>
      <c r="M105" s="295"/>
      <c r="N105" s="296"/>
      <c r="O105" s="54"/>
    </row>
    <row r="106" spans="1:15" s="16" customFormat="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s="16" customFormat="1" x14ac:dyDescent="0.25">
      <c r="A107" s="290" t="s">
        <v>217</v>
      </c>
      <c r="B107" s="290"/>
      <c r="C107" s="290"/>
      <c r="D107" s="290"/>
      <c r="E107" s="290"/>
      <c r="F107" s="290"/>
      <c r="G107" s="290"/>
      <c r="H107" s="290"/>
      <c r="I107" s="56"/>
      <c r="J107" s="48"/>
      <c r="K107" s="48"/>
      <c r="L107" s="48"/>
      <c r="M107" s="48"/>
      <c r="N107" s="48"/>
      <c r="O107" s="48"/>
    </row>
    <row r="108" spans="1:15" x14ac:dyDescent="0.25">
      <c r="A108" s="290" t="s">
        <v>224</v>
      </c>
      <c r="B108" s="290"/>
      <c r="C108" s="290"/>
      <c r="D108" s="290"/>
      <c r="E108" s="290"/>
      <c r="F108" s="290"/>
      <c r="G108" s="290"/>
      <c r="H108" s="290"/>
      <c r="I108" s="56"/>
      <c r="J108" s="48"/>
      <c r="K108" s="48"/>
      <c r="L108" s="48"/>
      <c r="M108" s="48"/>
      <c r="N108" s="48"/>
      <c r="O108" s="48"/>
    </row>
    <row r="109" spans="1:15" x14ac:dyDescent="0.25">
      <c r="A109" s="290" t="s">
        <v>0</v>
      </c>
      <c r="B109" s="290"/>
      <c r="C109" s="290"/>
      <c r="D109" s="290"/>
      <c r="E109" s="290"/>
      <c r="F109" s="290"/>
      <c r="G109" s="290"/>
      <c r="H109" s="290"/>
      <c r="I109" s="56"/>
      <c r="J109" s="48"/>
      <c r="K109" s="48"/>
      <c r="L109" s="48"/>
      <c r="M109" s="48"/>
      <c r="N109" s="48"/>
      <c r="O109" s="48"/>
    </row>
    <row r="110" spans="1:15" x14ac:dyDescent="0.25">
      <c r="A110" s="290" t="s">
        <v>227</v>
      </c>
      <c r="B110" s="290"/>
      <c r="C110" s="290"/>
      <c r="D110" s="290"/>
      <c r="E110" s="290"/>
      <c r="F110" s="290"/>
      <c r="G110" s="290"/>
      <c r="H110" s="290"/>
      <c r="I110" s="290"/>
      <c r="J110" s="308"/>
      <c r="K110" s="48"/>
      <c r="L110" s="48"/>
      <c r="M110" s="48"/>
      <c r="N110" s="48"/>
      <c r="O110" s="48"/>
    </row>
    <row r="111" spans="1:15" x14ac:dyDescent="0.25">
      <c r="A111" s="291" t="s">
        <v>230</v>
      </c>
      <c r="B111" s="292"/>
      <c r="C111" s="292"/>
      <c r="D111" s="292"/>
      <c r="E111" s="292"/>
      <c r="F111" s="292"/>
      <c r="G111" s="292"/>
      <c r="H111" s="292"/>
      <c r="I111" s="25"/>
      <c r="J111" s="48"/>
      <c r="K111" s="48"/>
      <c r="L111" s="48"/>
      <c r="M111" s="48"/>
      <c r="N111" s="48"/>
      <c r="O111" s="48"/>
    </row>
    <row r="112" spans="1:15" x14ac:dyDescent="0.25">
      <c r="A112" s="290" t="s">
        <v>1</v>
      </c>
      <c r="B112" s="290"/>
      <c r="C112" s="290"/>
      <c r="D112" s="290"/>
      <c r="E112" s="290"/>
      <c r="F112" s="290"/>
      <c r="G112" s="290"/>
      <c r="H112" s="290"/>
      <c r="I112" s="56"/>
      <c r="J112" s="48"/>
      <c r="K112" s="48"/>
      <c r="L112" s="48"/>
      <c r="M112" s="48"/>
      <c r="N112" s="48"/>
      <c r="O112" s="48"/>
    </row>
    <row r="113" spans="1:15" x14ac:dyDescent="0.25">
      <c r="A113" s="290" t="s">
        <v>180</v>
      </c>
      <c r="B113" s="290"/>
      <c r="C113" s="290"/>
      <c r="D113" s="290"/>
      <c r="E113" s="290"/>
      <c r="F113" s="290"/>
      <c r="G113" s="290"/>
      <c r="H113" s="290"/>
      <c r="I113" s="56"/>
      <c r="J113" s="48"/>
      <c r="K113" s="48"/>
      <c r="L113" s="48"/>
      <c r="M113" s="48"/>
      <c r="N113" s="48"/>
      <c r="O113" s="48"/>
    </row>
    <row r="114" spans="1:15" s="16" customFormat="1" x14ac:dyDescent="0.25">
      <c r="A114" s="235" t="s">
        <v>166</v>
      </c>
      <c r="B114" s="235"/>
      <c r="C114" s="235"/>
      <c r="D114" s="56"/>
      <c r="E114" s="56"/>
      <c r="F114" s="56"/>
      <c r="G114" s="56"/>
      <c r="H114" s="56"/>
      <c r="I114" s="56"/>
      <c r="J114" s="48"/>
      <c r="K114" s="48"/>
      <c r="L114" s="48"/>
      <c r="M114" s="48"/>
      <c r="N114" s="48"/>
      <c r="O114" s="48"/>
    </row>
    <row r="115" spans="1:15" ht="19.5" customHeight="1" thickBot="1" x14ac:dyDescent="0.3">
      <c r="A115" s="290" t="s">
        <v>159</v>
      </c>
      <c r="B115" s="290"/>
      <c r="C115" s="290"/>
      <c r="D115" s="290"/>
      <c r="E115" s="290"/>
      <c r="F115" s="290"/>
      <c r="G115" s="290"/>
      <c r="H115" s="290"/>
      <c r="I115" s="25"/>
      <c r="J115" s="48"/>
      <c r="K115" s="48"/>
      <c r="L115" s="48"/>
      <c r="M115" s="48"/>
      <c r="N115" s="48"/>
      <c r="O115" s="48"/>
    </row>
    <row r="116" spans="1:15" x14ac:dyDescent="0.25">
      <c r="A116" s="318" t="s">
        <v>195</v>
      </c>
      <c r="B116" s="283" t="s">
        <v>3</v>
      </c>
      <c r="C116" s="286" t="s">
        <v>4</v>
      </c>
      <c r="D116" s="289" t="s">
        <v>5</v>
      </c>
      <c r="E116" s="289"/>
      <c r="F116" s="289"/>
      <c r="G116" s="289"/>
      <c r="H116" s="289"/>
      <c r="I116" s="137"/>
      <c r="J116" s="289" t="s">
        <v>6</v>
      </c>
      <c r="K116" s="289"/>
      <c r="L116" s="289"/>
      <c r="M116" s="289"/>
      <c r="N116" s="289"/>
      <c r="O116" s="57"/>
    </row>
    <row r="117" spans="1:15" ht="15" customHeight="1" x14ac:dyDescent="0.25">
      <c r="A117" s="319"/>
      <c r="B117" s="284"/>
      <c r="C117" s="287"/>
      <c r="D117" s="282" t="s">
        <v>7</v>
      </c>
      <c r="E117" s="282"/>
      <c r="F117" s="282"/>
      <c r="G117" s="282" t="s">
        <v>8</v>
      </c>
      <c r="H117" s="282" t="s">
        <v>9</v>
      </c>
      <c r="I117" s="229" t="s">
        <v>167</v>
      </c>
      <c r="J117" s="282" t="s">
        <v>7</v>
      </c>
      <c r="K117" s="282"/>
      <c r="L117" s="282"/>
      <c r="M117" s="282" t="s">
        <v>8</v>
      </c>
      <c r="N117" s="282" t="s">
        <v>9</v>
      </c>
      <c r="O117" s="243" t="s">
        <v>167</v>
      </c>
    </row>
    <row r="118" spans="1:15" ht="15.75" thickBot="1" x14ac:dyDescent="0.3">
      <c r="A118" s="320"/>
      <c r="B118" s="285"/>
      <c r="C118" s="288"/>
      <c r="D118" s="186" t="s">
        <v>10</v>
      </c>
      <c r="E118" s="186" t="s">
        <v>11</v>
      </c>
      <c r="F118" s="186" t="s">
        <v>12</v>
      </c>
      <c r="G118" s="303"/>
      <c r="H118" s="303"/>
      <c r="I118" s="222"/>
      <c r="J118" s="186" t="s">
        <v>10</v>
      </c>
      <c r="K118" s="186" t="s">
        <v>13</v>
      </c>
      <c r="L118" s="186" t="s">
        <v>12</v>
      </c>
      <c r="M118" s="303"/>
      <c r="N118" s="303"/>
      <c r="O118" s="228"/>
    </row>
    <row r="119" spans="1:15" x14ac:dyDescent="0.25">
      <c r="A119" s="280" t="s">
        <v>130</v>
      </c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187"/>
    </row>
    <row r="120" spans="1:15" x14ac:dyDescent="0.25">
      <c r="A120" s="26">
        <v>1</v>
      </c>
      <c r="B120" s="135" t="s">
        <v>71</v>
      </c>
      <c r="C120" s="41" t="s">
        <v>22</v>
      </c>
      <c r="D120" s="119">
        <v>2</v>
      </c>
      <c r="E120" s="119"/>
      <c r="F120" s="119">
        <v>2</v>
      </c>
      <c r="G120" s="119" t="s">
        <v>15</v>
      </c>
      <c r="H120" s="119">
        <v>5</v>
      </c>
      <c r="I120" s="118" t="s">
        <v>174</v>
      </c>
      <c r="J120" s="119"/>
      <c r="K120" s="119"/>
      <c r="L120" s="119"/>
      <c r="M120" s="119"/>
      <c r="N120" s="119"/>
      <c r="O120" s="121"/>
    </row>
    <row r="121" spans="1:15" x14ac:dyDescent="0.25">
      <c r="A121" s="26">
        <v>2</v>
      </c>
      <c r="B121" s="27" t="s">
        <v>72</v>
      </c>
      <c r="C121" s="41" t="s">
        <v>22</v>
      </c>
      <c r="D121" s="119">
        <v>2</v>
      </c>
      <c r="E121" s="119"/>
      <c r="F121" s="119">
        <v>2</v>
      </c>
      <c r="G121" s="119" t="s">
        <v>15</v>
      </c>
      <c r="H121" s="119">
        <v>5</v>
      </c>
      <c r="I121" s="118" t="s">
        <v>174</v>
      </c>
      <c r="J121" s="119"/>
      <c r="K121" s="119"/>
      <c r="L121" s="119"/>
      <c r="M121" s="119"/>
      <c r="N121" s="119"/>
      <c r="O121" s="121"/>
    </row>
    <row r="122" spans="1:15" x14ac:dyDescent="0.25">
      <c r="A122" s="26">
        <v>3</v>
      </c>
      <c r="B122" s="27" t="s">
        <v>68</v>
      </c>
      <c r="C122" s="41" t="s">
        <v>22</v>
      </c>
      <c r="D122" s="119">
        <v>2</v>
      </c>
      <c r="E122" s="119"/>
      <c r="F122" s="119">
        <v>2</v>
      </c>
      <c r="G122" s="119" t="s">
        <v>15</v>
      </c>
      <c r="H122" s="119">
        <v>5</v>
      </c>
      <c r="I122" s="118" t="s">
        <v>174</v>
      </c>
      <c r="J122" s="119"/>
      <c r="K122" s="119"/>
      <c r="L122" s="119"/>
      <c r="M122" s="119"/>
      <c r="N122" s="119"/>
      <c r="O122" s="121"/>
    </row>
    <row r="123" spans="1:15" x14ac:dyDescent="0.25">
      <c r="A123" s="26">
        <v>4</v>
      </c>
      <c r="B123" s="135" t="s">
        <v>56</v>
      </c>
      <c r="C123" s="41" t="s">
        <v>22</v>
      </c>
      <c r="D123" s="119">
        <v>2</v>
      </c>
      <c r="E123" s="119"/>
      <c r="F123" s="119">
        <v>2</v>
      </c>
      <c r="G123" s="119" t="s">
        <v>15</v>
      </c>
      <c r="H123" s="119">
        <v>5</v>
      </c>
      <c r="I123" s="118" t="s">
        <v>174</v>
      </c>
      <c r="J123" s="119"/>
      <c r="K123" s="119"/>
      <c r="L123" s="119"/>
      <c r="M123" s="119"/>
      <c r="N123" s="119"/>
      <c r="O123" s="121"/>
    </row>
    <row r="124" spans="1:15" x14ac:dyDescent="0.25">
      <c r="A124" s="26">
        <v>5</v>
      </c>
      <c r="B124" s="135" t="s">
        <v>69</v>
      </c>
      <c r="C124" s="41" t="s">
        <v>22</v>
      </c>
      <c r="D124" s="119">
        <v>2</v>
      </c>
      <c r="E124" s="119"/>
      <c r="F124" s="119">
        <v>2</v>
      </c>
      <c r="G124" s="119" t="s">
        <v>15</v>
      </c>
      <c r="H124" s="119">
        <v>5</v>
      </c>
      <c r="I124" s="118" t="s">
        <v>174</v>
      </c>
      <c r="J124" s="35"/>
      <c r="K124" s="35"/>
      <c r="L124" s="35"/>
      <c r="M124" s="35"/>
      <c r="N124" s="119"/>
      <c r="O124" s="121"/>
    </row>
    <row r="125" spans="1:15" ht="25.5" x14ac:dyDescent="0.25">
      <c r="A125" s="26">
        <v>6</v>
      </c>
      <c r="B125" s="135" t="s">
        <v>192</v>
      </c>
      <c r="C125" s="41" t="s">
        <v>22</v>
      </c>
      <c r="D125" s="119">
        <v>2</v>
      </c>
      <c r="E125" s="119"/>
      <c r="F125" s="119">
        <v>2</v>
      </c>
      <c r="G125" s="119" t="s">
        <v>15</v>
      </c>
      <c r="H125" s="119">
        <v>5</v>
      </c>
      <c r="I125" s="118" t="s">
        <v>174</v>
      </c>
      <c r="J125" s="119"/>
      <c r="K125" s="119"/>
      <c r="L125" s="119"/>
      <c r="M125" s="119"/>
      <c r="N125" s="119"/>
      <c r="O125" s="121"/>
    </row>
    <row r="126" spans="1:15" x14ac:dyDescent="0.25">
      <c r="A126" s="26">
        <v>7</v>
      </c>
      <c r="B126" s="27" t="s">
        <v>73</v>
      </c>
      <c r="C126" s="41" t="s">
        <v>22</v>
      </c>
      <c r="D126" s="119"/>
      <c r="E126" s="119"/>
      <c r="F126" s="119"/>
      <c r="G126" s="119"/>
      <c r="H126" s="119"/>
      <c r="I126" s="119"/>
      <c r="J126" s="119">
        <v>2</v>
      </c>
      <c r="K126" s="119"/>
      <c r="L126" s="119">
        <v>2</v>
      </c>
      <c r="M126" s="119" t="s">
        <v>15</v>
      </c>
      <c r="N126" s="119">
        <v>6</v>
      </c>
      <c r="O126" s="120" t="s">
        <v>174</v>
      </c>
    </row>
    <row r="127" spans="1:15" x14ac:dyDescent="0.25">
      <c r="A127" s="26">
        <v>8</v>
      </c>
      <c r="B127" s="27" t="s">
        <v>39</v>
      </c>
      <c r="C127" s="41" t="s">
        <v>22</v>
      </c>
      <c r="D127" s="119"/>
      <c r="E127" s="119"/>
      <c r="F127" s="119"/>
      <c r="G127" s="119"/>
      <c r="H127" s="119"/>
      <c r="I127" s="119"/>
      <c r="J127" s="119">
        <v>2</v>
      </c>
      <c r="K127" s="119"/>
      <c r="L127" s="119">
        <v>2</v>
      </c>
      <c r="M127" s="119" t="s">
        <v>15</v>
      </c>
      <c r="N127" s="119">
        <v>6</v>
      </c>
      <c r="O127" s="120" t="s">
        <v>174</v>
      </c>
    </row>
    <row r="128" spans="1:15" x14ac:dyDescent="0.25">
      <c r="A128" s="26">
        <v>9</v>
      </c>
      <c r="B128" s="135" t="s">
        <v>58</v>
      </c>
      <c r="C128" s="41" t="s">
        <v>22</v>
      </c>
      <c r="D128" s="119"/>
      <c r="E128" s="119"/>
      <c r="F128" s="119"/>
      <c r="G128" s="119"/>
      <c r="H128" s="119"/>
      <c r="I128" s="119"/>
      <c r="J128" s="119">
        <v>2</v>
      </c>
      <c r="K128" s="119"/>
      <c r="L128" s="119">
        <v>2</v>
      </c>
      <c r="M128" s="119" t="s">
        <v>15</v>
      </c>
      <c r="N128" s="119">
        <v>6</v>
      </c>
      <c r="O128" s="120" t="s">
        <v>174</v>
      </c>
    </row>
    <row r="129" spans="1:15" x14ac:dyDescent="0.25">
      <c r="A129" s="26">
        <v>10</v>
      </c>
      <c r="B129" s="135" t="s">
        <v>70</v>
      </c>
      <c r="C129" s="41" t="s">
        <v>22</v>
      </c>
      <c r="D129" s="119"/>
      <c r="E129" s="119"/>
      <c r="F129" s="119"/>
      <c r="G129" s="119"/>
      <c r="H129" s="119"/>
      <c r="I129" s="119"/>
      <c r="J129" s="119">
        <v>2</v>
      </c>
      <c r="K129" s="119"/>
      <c r="L129" s="119">
        <v>2</v>
      </c>
      <c r="M129" s="119" t="s">
        <v>15</v>
      </c>
      <c r="N129" s="119">
        <v>6</v>
      </c>
      <c r="O129" s="120" t="s">
        <v>174</v>
      </c>
    </row>
    <row r="130" spans="1:15" ht="23.25" customHeight="1" x14ac:dyDescent="0.25">
      <c r="A130" s="26">
        <v>11</v>
      </c>
      <c r="B130" s="37" t="s">
        <v>178</v>
      </c>
      <c r="C130" s="41" t="s">
        <v>22</v>
      </c>
      <c r="D130" s="119"/>
      <c r="E130" s="119"/>
      <c r="F130" s="119"/>
      <c r="G130" s="119"/>
      <c r="H130" s="119"/>
      <c r="I130" s="119"/>
      <c r="J130" s="119">
        <v>0</v>
      </c>
      <c r="K130" s="119"/>
      <c r="L130" s="119">
        <v>6</v>
      </c>
      <c r="M130" s="119" t="s">
        <v>20</v>
      </c>
      <c r="N130" s="119">
        <v>6</v>
      </c>
      <c r="O130" s="120" t="s">
        <v>174</v>
      </c>
    </row>
    <row r="131" spans="1:15" x14ac:dyDescent="0.25">
      <c r="A131" s="26"/>
      <c r="B131" s="27"/>
      <c r="C131" s="41"/>
      <c r="D131" s="119">
        <f>SUM(D120:D130)</f>
        <v>12</v>
      </c>
      <c r="E131" s="119"/>
      <c r="F131" s="119">
        <f>SUM(F120:F130)</f>
        <v>12</v>
      </c>
      <c r="G131" s="119"/>
      <c r="H131" s="119">
        <f>SUM(H120:H130)</f>
        <v>30</v>
      </c>
      <c r="I131" s="119"/>
      <c r="J131" s="119">
        <f>SUM(J122:J130)</f>
        <v>8</v>
      </c>
      <c r="K131" s="119"/>
      <c r="L131" s="119">
        <f>SUM(L122:L130)</f>
        <v>14</v>
      </c>
      <c r="M131" s="119"/>
      <c r="N131" s="119">
        <f>SUM(N122:N130)</f>
        <v>30</v>
      </c>
      <c r="O131" s="120"/>
    </row>
    <row r="132" spans="1:15" ht="26.25" customHeight="1" x14ac:dyDescent="0.25">
      <c r="A132" s="26"/>
      <c r="B132" s="131" t="s">
        <v>190</v>
      </c>
      <c r="C132" s="233">
        <f>D131+F131</f>
        <v>24</v>
      </c>
      <c r="D132" s="233"/>
      <c r="E132" s="233"/>
      <c r="F132" s="233"/>
      <c r="G132" s="233"/>
      <c r="H132" s="119" t="s">
        <v>25</v>
      </c>
      <c r="I132" s="119"/>
      <c r="J132" s="282">
        <f>J131+L131</f>
        <v>22</v>
      </c>
      <c r="K132" s="282"/>
      <c r="L132" s="282"/>
      <c r="M132" s="282"/>
      <c r="N132" s="119" t="s">
        <v>25</v>
      </c>
      <c r="O132" s="121"/>
    </row>
    <row r="133" spans="1:15" x14ac:dyDescent="0.25">
      <c r="A133" s="26"/>
      <c r="B133" s="131" t="s">
        <v>132</v>
      </c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40"/>
    </row>
    <row r="134" spans="1:15" x14ac:dyDescent="0.25">
      <c r="A134" s="26"/>
      <c r="B134" s="131" t="s">
        <v>154</v>
      </c>
      <c r="C134" s="41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40"/>
    </row>
    <row r="135" spans="1:15" ht="25.5" customHeight="1" x14ac:dyDescent="0.25">
      <c r="A135" s="26"/>
      <c r="B135" s="131" t="s">
        <v>134</v>
      </c>
      <c r="C135" s="41"/>
      <c r="D135" s="119">
        <f>D131*14</f>
        <v>168</v>
      </c>
      <c r="E135" s="119"/>
      <c r="F135" s="119">
        <f>F131*14</f>
        <v>168</v>
      </c>
      <c r="G135" s="119"/>
      <c r="H135" s="119"/>
      <c r="I135" s="119"/>
      <c r="J135" s="119">
        <f>J131*10</f>
        <v>80</v>
      </c>
      <c r="K135" s="119"/>
      <c r="L135" s="119">
        <f>L131*10</f>
        <v>140</v>
      </c>
      <c r="M135" s="135"/>
      <c r="N135" s="135"/>
      <c r="O135" s="40"/>
    </row>
    <row r="136" spans="1:15" ht="29.25" customHeight="1" thickBot="1" x14ac:dyDescent="0.3">
      <c r="A136" s="60"/>
      <c r="B136" s="61" t="s">
        <v>43</v>
      </c>
      <c r="C136" s="44"/>
      <c r="D136" s="230" t="s">
        <v>32</v>
      </c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62"/>
    </row>
    <row r="137" spans="1:15" ht="15.75" thickBot="1" x14ac:dyDescent="0.3">
      <c r="A137" s="300" t="s">
        <v>34</v>
      </c>
      <c r="B137" s="300"/>
      <c r="C137" s="300"/>
      <c r="D137" s="300" t="s">
        <v>35</v>
      </c>
      <c r="E137" s="300"/>
      <c r="F137" s="300"/>
      <c r="G137" s="300"/>
      <c r="H137" s="300"/>
      <c r="I137" s="53"/>
      <c r="J137" s="300" t="s">
        <v>191</v>
      </c>
      <c r="K137" s="300"/>
      <c r="L137" s="300"/>
      <c r="M137" s="300"/>
      <c r="N137" s="300"/>
      <c r="O137" s="54"/>
    </row>
    <row r="138" spans="1:15" ht="15.75" thickBot="1" x14ac:dyDescent="0.3">
      <c r="A138" s="294" t="s">
        <v>36</v>
      </c>
      <c r="B138" s="295"/>
      <c r="C138" s="296"/>
      <c r="D138" s="294" t="s">
        <v>164</v>
      </c>
      <c r="E138" s="295"/>
      <c r="F138" s="295"/>
      <c r="G138" s="295"/>
      <c r="H138" s="295"/>
      <c r="I138" s="55"/>
      <c r="J138" s="294" t="s">
        <v>37</v>
      </c>
      <c r="K138" s="295"/>
      <c r="L138" s="295"/>
      <c r="M138" s="295"/>
      <c r="N138" s="296"/>
      <c r="O138" s="54"/>
    </row>
    <row r="139" spans="1:15" s="16" customFormat="1" x14ac:dyDescent="0.25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</row>
    <row r="140" spans="1:15" s="16" customFormat="1" x14ac:dyDescent="0.25">
      <c r="A140" s="290" t="s">
        <v>217</v>
      </c>
      <c r="B140" s="290"/>
      <c r="C140" s="290"/>
      <c r="D140" s="290"/>
      <c r="E140" s="290"/>
      <c r="F140" s="290"/>
      <c r="G140" s="290"/>
      <c r="H140" s="290"/>
      <c r="I140" s="56"/>
      <c r="J140" s="48"/>
      <c r="K140" s="48"/>
      <c r="L140" s="48"/>
      <c r="M140" s="48"/>
      <c r="N140" s="48"/>
      <c r="O140" s="48"/>
    </row>
    <row r="141" spans="1:15" x14ac:dyDescent="0.25">
      <c r="A141" s="290" t="s">
        <v>224</v>
      </c>
      <c r="B141" s="290"/>
      <c r="C141" s="290"/>
      <c r="D141" s="290"/>
      <c r="E141" s="290"/>
      <c r="F141" s="290"/>
      <c r="G141" s="290"/>
      <c r="H141" s="290"/>
      <c r="I141" s="56"/>
      <c r="J141" s="48"/>
      <c r="K141" s="48"/>
      <c r="L141" s="48"/>
      <c r="M141" s="48"/>
      <c r="N141" s="48"/>
      <c r="O141" s="48"/>
    </row>
    <row r="142" spans="1:15" x14ac:dyDescent="0.25">
      <c r="A142" s="290" t="s">
        <v>0</v>
      </c>
      <c r="B142" s="290"/>
      <c r="C142" s="290"/>
      <c r="D142" s="290"/>
      <c r="E142" s="290"/>
      <c r="F142" s="290"/>
      <c r="G142" s="290"/>
      <c r="H142" s="290"/>
      <c r="I142" s="56"/>
      <c r="J142" s="48"/>
      <c r="K142" s="48"/>
      <c r="L142" s="48"/>
      <c r="M142" s="48"/>
      <c r="N142" s="48"/>
      <c r="O142" s="48"/>
    </row>
    <row r="143" spans="1:15" x14ac:dyDescent="0.25">
      <c r="A143" s="290" t="s">
        <v>227</v>
      </c>
      <c r="B143" s="290"/>
      <c r="C143" s="290"/>
      <c r="D143" s="290"/>
      <c r="E143" s="290"/>
      <c r="F143" s="290"/>
      <c r="G143" s="290"/>
      <c r="H143" s="290"/>
      <c r="I143" s="290"/>
      <c r="J143" s="308"/>
      <c r="K143" s="48"/>
      <c r="L143" s="48"/>
      <c r="M143" s="48"/>
      <c r="N143" s="48"/>
      <c r="O143" s="48"/>
    </row>
    <row r="144" spans="1:15" x14ac:dyDescent="0.25">
      <c r="A144" s="291" t="s">
        <v>103</v>
      </c>
      <c r="B144" s="292"/>
      <c r="C144" s="292"/>
      <c r="D144" s="292"/>
      <c r="E144" s="292"/>
      <c r="F144" s="292"/>
      <c r="G144" s="292"/>
      <c r="H144" s="292"/>
      <c r="I144" s="25"/>
      <c r="J144" s="48"/>
      <c r="K144" s="48"/>
      <c r="L144" s="48"/>
      <c r="M144" s="48"/>
      <c r="N144" s="48"/>
      <c r="O144" s="48"/>
    </row>
    <row r="145" spans="1:15" x14ac:dyDescent="0.25">
      <c r="A145" s="290" t="s">
        <v>1</v>
      </c>
      <c r="B145" s="290"/>
      <c r="C145" s="290"/>
      <c r="D145" s="290"/>
      <c r="E145" s="290"/>
      <c r="F145" s="290"/>
      <c r="G145" s="290"/>
      <c r="H145" s="290"/>
      <c r="I145" s="56"/>
      <c r="J145" s="48"/>
      <c r="K145" s="48"/>
      <c r="L145" s="48"/>
      <c r="M145" s="48"/>
      <c r="N145" s="48"/>
      <c r="O145" s="48"/>
    </row>
    <row r="146" spans="1:15" ht="22.5" customHeight="1" x14ac:dyDescent="0.25">
      <c r="A146" s="290" t="s">
        <v>180</v>
      </c>
      <c r="B146" s="290"/>
      <c r="C146" s="290"/>
      <c r="D146" s="290"/>
      <c r="E146" s="290"/>
      <c r="F146" s="290"/>
      <c r="G146" s="290"/>
      <c r="H146" s="290"/>
      <c r="I146" s="56"/>
      <c r="J146" s="48"/>
      <c r="K146" s="48"/>
      <c r="L146" s="48"/>
      <c r="M146" s="48"/>
      <c r="N146" s="48"/>
      <c r="O146" s="48"/>
    </row>
    <row r="147" spans="1:15" s="16" customFormat="1" ht="22.5" customHeight="1" x14ac:dyDescent="0.25">
      <c r="A147" s="235" t="s">
        <v>166</v>
      </c>
      <c r="B147" s="235"/>
      <c r="C147" s="235"/>
      <c r="D147" s="56"/>
      <c r="E147" s="56"/>
      <c r="F147" s="56"/>
      <c r="G147" s="56"/>
      <c r="H147" s="56"/>
      <c r="I147" s="56"/>
      <c r="J147" s="48"/>
      <c r="K147" s="48"/>
      <c r="L147" s="48"/>
      <c r="M147" s="48"/>
      <c r="N147" s="48"/>
      <c r="O147" s="48"/>
    </row>
    <row r="148" spans="1:15" ht="22.5" customHeight="1" thickBot="1" x14ac:dyDescent="0.3">
      <c r="A148" s="290" t="s">
        <v>159</v>
      </c>
      <c r="B148" s="290"/>
      <c r="C148" s="290"/>
      <c r="D148" s="290"/>
      <c r="E148" s="290"/>
      <c r="F148" s="290"/>
      <c r="G148" s="290"/>
      <c r="H148" s="290"/>
      <c r="I148" s="25"/>
      <c r="J148" s="48"/>
      <c r="K148" s="48"/>
      <c r="L148" s="48"/>
      <c r="M148" s="48"/>
      <c r="N148" s="48"/>
      <c r="O148" s="48"/>
    </row>
    <row r="149" spans="1:15" x14ac:dyDescent="0.25">
      <c r="A149" s="318" t="s">
        <v>195</v>
      </c>
      <c r="B149" s="283" t="s">
        <v>3</v>
      </c>
      <c r="C149" s="286" t="s">
        <v>4</v>
      </c>
      <c r="D149" s="289" t="s">
        <v>5</v>
      </c>
      <c r="E149" s="289"/>
      <c r="F149" s="289"/>
      <c r="G149" s="289"/>
      <c r="H149" s="289"/>
      <c r="I149" s="137"/>
      <c r="J149" s="289" t="s">
        <v>6</v>
      </c>
      <c r="K149" s="289"/>
      <c r="L149" s="289"/>
      <c r="M149" s="289"/>
      <c r="N149" s="289"/>
      <c r="O149" s="57"/>
    </row>
    <row r="150" spans="1:15" x14ac:dyDescent="0.25">
      <c r="A150" s="319"/>
      <c r="B150" s="284"/>
      <c r="C150" s="287"/>
      <c r="D150" s="282" t="s">
        <v>7</v>
      </c>
      <c r="E150" s="282"/>
      <c r="F150" s="282"/>
      <c r="G150" s="282" t="s">
        <v>8</v>
      </c>
      <c r="H150" s="282" t="s">
        <v>9</v>
      </c>
      <c r="I150" s="229" t="s">
        <v>167</v>
      </c>
      <c r="J150" s="282" t="s">
        <v>7</v>
      </c>
      <c r="K150" s="282"/>
      <c r="L150" s="282"/>
      <c r="M150" s="282" t="s">
        <v>8</v>
      </c>
      <c r="N150" s="282" t="s">
        <v>9</v>
      </c>
      <c r="O150" s="243" t="s">
        <v>167</v>
      </c>
    </row>
    <row r="151" spans="1:15" ht="15.75" thickBot="1" x14ac:dyDescent="0.3">
      <c r="A151" s="320"/>
      <c r="B151" s="285"/>
      <c r="C151" s="288"/>
      <c r="D151" s="186" t="s">
        <v>10</v>
      </c>
      <c r="E151" s="186" t="s">
        <v>11</v>
      </c>
      <c r="F151" s="186" t="s">
        <v>12</v>
      </c>
      <c r="G151" s="303"/>
      <c r="H151" s="303"/>
      <c r="I151" s="222"/>
      <c r="J151" s="186" t="s">
        <v>10</v>
      </c>
      <c r="K151" s="186" t="s">
        <v>13</v>
      </c>
      <c r="L151" s="186" t="s">
        <v>12</v>
      </c>
      <c r="M151" s="303"/>
      <c r="N151" s="303"/>
      <c r="O151" s="228"/>
    </row>
    <row r="152" spans="1:15" x14ac:dyDescent="0.25">
      <c r="A152" s="280" t="s">
        <v>131</v>
      </c>
      <c r="B152" s="281"/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187"/>
    </row>
    <row r="153" spans="1:15" ht="20.100000000000001" customHeight="1" x14ac:dyDescent="0.25">
      <c r="A153" s="26">
        <v>1</v>
      </c>
      <c r="B153" s="27" t="s">
        <v>74</v>
      </c>
      <c r="C153" s="41" t="s">
        <v>22</v>
      </c>
      <c r="D153" s="119">
        <v>2</v>
      </c>
      <c r="E153" s="119"/>
      <c r="F153" s="119">
        <v>2</v>
      </c>
      <c r="G153" s="119" t="s">
        <v>15</v>
      </c>
      <c r="H153" s="119">
        <v>5</v>
      </c>
      <c r="I153" s="118" t="s">
        <v>174</v>
      </c>
      <c r="J153" s="119"/>
      <c r="K153" s="119"/>
      <c r="L153" s="119"/>
      <c r="M153" s="119"/>
      <c r="N153" s="119"/>
      <c r="O153" s="121"/>
    </row>
    <row r="154" spans="1:15" ht="20.100000000000001" customHeight="1" x14ac:dyDescent="0.25">
      <c r="A154" s="26">
        <v>2</v>
      </c>
      <c r="B154" s="27" t="s">
        <v>75</v>
      </c>
      <c r="C154" s="41" t="s">
        <v>22</v>
      </c>
      <c r="D154" s="119">
        <v>2</v>
      </c>
      <c r="E154" s="119"/>
      <c r="F154" s="119">
        <v>2</v>
      </c>
      <c r="G154" s="119" t="s">
        <v>15</v>
      </c>
      <c r="H154" s="119">
        <v>5</v>
      </c>
      <c r="I154" s="118" t="s">
        <v>174</v>
      </c>
      <c r="J154" s="119"/>
      <c r="K154" s="119"/>
      <c r="L154" s="119"/>
      <c r="M154" s="119"/>
      <c r="N154" s="119"/>
      <c r="O154" s="121"/>
    </row>
    <row r="155" spans="1:15" ht="20.100000000000001" customHeight="1" x14ac:dyDescent="0.25">
      <c r="A155" s="26">
        <v>3</v>
      </c>
      <c r="B155" s="27" t="s">
        <v>68</v>
      </c>
      <c r="C155" s="41" t="s">
        <v>22</v>
      </c>
      <c r="D155" s="119">
        <v>2</v>
      </c>
      <c r="E155" s="119"/>
      <c r="F155" s="119">
        <v>2</v>
      </c>
      <c r="G155" s="119" t="s">
        <v>15</v>
      </c>
      <c r="H155" s="119">
        <v>5</v>
      </c>
      <c r="I155" s="118" t="s">
        <v>174</v>
      </c>
      <c r="J155" s="119"/>
      <c r="K155" s="119"/>
      <c r="L155" s="119"/>
      <c r="M155" s="119"/>
      <c r="N155" s="119"/>
      <c r="O155" s="121"/>
    </row>
    <row r="156" spans="1:15" ht="20.100000000000001" customHeight="1" x14ac:dyDescent="0.25">
      <c r="A156" s="26">
        <v>4</v>
      </c>
      <c r="B156" s="135" t="s">
        <v>56</v>
      </c>
      <c r="C156" s="41" t="s">
        <v>22</v>
      </c>
      <c r="D156" s="119">
        <v>2</v>
      </c>
      <c r="E156" s="119"/>
      <c r="F156" s="119">
        <v>2</v>
      </c>
      <c r="G156" s="119" t="s">
        <v>15</v>
      </c>
      <c r="H156" s="119">
        <v>5</v>
      </c>
      <c r="I156" s="118" t="s">
        <v>174</v>
      </c>
      <c r="J156" s="119"/>
      <c r="K156" s="119"/>
      <c r="L156" s="119"/>
      <c r="M156" s="119"/>
      <c r="N156" s="119"/>
      <c r="O156" s="121"/>
    </row>
    <row r="157" spans="1:15" ht="20.100000000000001" customHeight="1" x14ac:dyDescent="0.25">
      <c r="A157" s="26">
        <v>5</v>
      </c>
      <c r="B157" s="135" t="s">
        <v>69</v>
      </c>
      <c r="C157" s="41" t="s">
        <v>22</v>
      </c>
      <c r="D157" s="119">
        <v>2</v>
      </c>
      <c r="E157" s="119"/>
      <c r="F157" s="119">
        <v>2</v>
      </c>
      <c r="G157" s="119" t="s">
        <v>15</v>
      </c>
      <c r="H157" s="119">
        <v>5</v>
      </c>
      <c r="I157" s="118" t="s">
        <v>174</v>
      </c>
      <c r="J157" s="35"/>
      <c r="K157" s="35"/>
      <c r="L157" s="35"/>
      <c r="M157" s="35"/>
      <c r="N157" s="119"/>
      <c r="O157" s="121"/>
    </row>
    <row r="158" spans="1:15" ht="25.5" customHeight="1" x14ac:dyDescent="0.25">
      <c r="A158" s="26">
        <v>6</v>
      </c>
      <c r="B158" s="135" t="s">
        <v>192</v>
      </c>
      <c r="C158" s="41" t="s">
        <v>22</v>
      </c>
      <c r="D158" s="119">
        <v>2</v>
      </c>
      <c r="E158" s="119"/>
      <c r="F158" s="119">
        <v>2</v>
      </c>
      <c r="G158" s="119" t="s">
        <v>15</v>
      </c>
      <c r="H158" s="119">
        <v>5</v>
      </c>
      <c r="I158" s="118" t="s">
        <v>174</v>
      </c>
      <c r="J158" s="119"/>
      <c r="K158" s="119"/>
      <c r="L158" s="119"/>
      <c r="M158" s="119"/>
      <c r="N158" s="119"/>
      <c r="O158" s="121"/>
    </row>
    <row r="159" spans="1:15" ht="20.100000000000001" customHeight="1" x14ac:dyDescent="0.25">
      <c r="A159" s="26">
        <v>7</v>
      </c>
      <c r="B159" s="27" t="s">
        <v>76</v>
      </c>
      <c r="C159" s="41" t="s">
        <v>22</v>
      </c>
      <c r="D159" s="119"/>
      <c r="E159" s="119"/>
      <c r="F159" s="119"/>
      <c r="G159" s="119"/>
      <c r="H159" s="119"/>
      <c r="I159" s="119"/>
      <c r="J159" s="119">
        <v>2</v>
      </c>
      <c r="K159" s="119"/>
      <c r="L159" s="119">
        <v>2</v>
      </c>
      <c r="M159" s="119" t="s">
        <v>15</v>
      </c>
      <c r="N159" s="119">
        <v>6</v>
      </c>
      <c r="O159" s="120" t="s">
        <v>174</v>
      </c>
    </row>
    <row r="160" spans="1:15" ht="25.5" customHeight="1" x14ac:dyDescent="0.25">
      <c r="A160" s="26">
        <v>8</v>
      </c>
      <c r="B160" s="37" t="s">
        <v>77</v>
      </c>
      <c r="C160" s="41" t="s">
        <v>22</v>
      </c>
      <c r="D160" s="119"/>
      <c r="E160" s="119"/>
      <c r="F160" s="119"/>
      <c r="G160" s="119"/>
      <c r="H160" s="119"/>
      <c r="I160" s="119"/>
      <c r="J160" s="119">
        <v>2</v>
      </c>
      <c r="K160" s="119"/>
      <c r="L160" s="119">
        <v>2</v>
      </c>
      <c r="M160" s="119" t="s">
        <v>15</v>
      </c>
      <c r="N160" s="119">
        <v>6</v>
      </c>
      <c r="O160" s="120" t="s">
        <v>174</v>
      </c>
    </row>
    <row r="161" spans="1:15" ht="20.100000000000001" customHeight="1" x14ac:dyDescent="0.25">
      <c r="A161" s="26">
        <v>9</v>
      </c>
      <c r="B161" s="135" t="s">
        <v>58</v>
      </c>
      <c r="C161" s="41" t="s">
        <v>22</v>
      </c>
      <c r="D161" s="119"/>
      <c r="E161" s="119"/>
      <c r="F161" s="119"/>
      <c r="G161" s="119"/>
      <c r="H161" s="119"/>
      <c r="I161" s="119"/>
      <c r="J161" s="119">
        <v>2</v>
      </c>
      <c r="K161" s="119"/>
      <c r="L161" s="119">
        <v>2</v>
      </c>
      <c r="M161" s="119" t="s">
        <v>15</v>
      </c>
      <c r="N161" s="119">
        <v>6</v>
      </c>
      <c r="O161" s="120" t="s">
        <v>174</v>
      </c>
    </row>
    <row r="162" spans="1:15" ht="20.100000000000001" customHeight="1" x14ac:dyDescent="0.25">
      <c r="A162" s="26">
        <v>10</v>
      </c>
      <c r="B162" s="135" t="s">
        <v>70</v>
      </c>
      <c r="C162" s="41" t="s">
        <v>22</v>
      </c>
      <c r="D162" s="119"/>
      <c r="E162" s="119"/>
      <c r="F162" s="119"/>
      <c r="G162" s="119"/>
      <c r="H162" s="119"/>
      <c r="I162" s="119"/>
      <c r="J162" s="119">
        <v>2</v>
      </c>
      <c r="K162" s="119"/>
      <c r="L162" s="119">
        <v>2</v>
      </c>
      <c r="M162" s="119" t="s">
        <v>15</v>
      </c>
      <c r="N162" s="119">
        <v>6</v>
      </c>
      <c r="O162" s="120" t="s">
        <v>174</v>
      </c>
    </row>
    <row r="163" spans="1:15" ht="30.75" customHeight="1" x14ac:dyDescent="0.25">
      <c r="A163" s="26">
        <v>11</v>
      </c>
      <c r="B163" s="37" t="s">
        <v>178</v>
      </c>
      <c r="C163" s="41" t="s">
        <v>22</v>
      </c>
      <c r="D163" s="119"/>
      <c r="E163" s="119"/>
      <c r="F163" s="119"/>
      <c r="G163" s="119"/>
      <c r="H163" s="119"/>
      <c r="I163" s="119"/>
      <c r="J163" s="119">
        <v>0</v>
      </c>
      <c r="K163" s="119"/>
      <c r="L163" s="119">
        <v>6</v>
      </c>
      <c r="M163" s="119" t="s">
        <v>20</v>
      </c>
      <c r="N163" s="119">
        <v>6</v>
      </c>
      <c r="O163" s="120" t="s">
        <v>174</v>
      </c>
    </row>
    <row r="164" spans="1:15" x14ac:dyDescent="0.25">
      <c r="A164" s="26"/>
      <c r="B164" s="27"/>
      <c r="C164" s="41"/>
      <c r="D164" s="119">
        <f>SUM(D153:D163)</f>
        <v>12</v>
      </c>
      <c r="E164" s="119"/>
      <c r="F164" s="119">
        <f>SUM(F153:F163)</f>
        <v>12</v>
      </c>
      <c r="G164" s="119"/>
      <c r="H164" s="119">
        <f>SUM(H153:H163)</f>
        <v>30</v>
      </c>
      <c r="I164" s="119"/>
      <c r="J164" s="119">
        <f>SUM(J155:J163)</f>
        <v>8</v>
      </c>
      <c r="K164" s="119"/>
      <c r="L164" s="119">
        <f>SUM(L155:L163)</f>
        <v>14</v>
      </c>
      <c r="M164" s="119"/>
      <c r="N164" s="119">
        <f>SUM(N159:N163)</f>
        <v>30</v>
      </c>
      <c r="O164" s="121"/>
    </row>
    <row r="165" spans="1:15" ht="23.25" customHeight="1" x14ac:dyDescent="0.25">
      <c r="A165" s="26"/>
      <c r="B165" s="131" t="s">
        <v>26</v>
      </c>
      <c r="C165" s="233">
        <f>D164+F164</f>
        <v>24</v>
      </c>
      <c r="D165" s="233"/>
      <c r="E165" s="233"/>
      <c r="F165" s="233"/>
      <c r="G165" s="233"/>
      <c r="H165" s="119" t="s">
        <v>25</v>
      </c>
      <c r="I165" s="119"/>
      <c r="J165" s="282">
        <f>J164+L164</f>
        <v>22</v>
      </c>
      <c r="K165" s="282"/>
      <c r="L165" s="282"/>
      <c r="M165" s="282"/>
      <c r="N165" s="119" t="s">
        <v>25</v>
      </c>
      <c r="O165" s="121"/>
    </row>
    <row r="166" spans="1:15" x14ac:dyDescent="0.25">
      <c r="A166" s="26"/>
      <c r="B166" s="131" t="s">
        <v>132</v>
      </c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40"/>
    </row>
    <row r="167" spans="1:15" x14ac:dyDescent="0.25">
      <c r="A167" s="26"/>
      <c r="B167" s="131" t="s">
        <v>154</v>
      </c>
      <c r="C167" s="41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40"/>
    </row>
    <row r="168" spans="1:15" ht="17.25" customHeight="1" x14ac:dyDescent="0.25">
      <c r="A168" s="26"/>
      <c r="B168" s="131" t="s">
        <v>134</v>
      </c>
      <c r="C168" s="41"/>
      <c r="D168" s="119">
        <f>D164*14</f>
        <v>168</v>
      </c>
      <c r="E168" s="119"/>
      <c r="F168" s="119">
        <f>F164*14</f>
        <v>168</v>
      </c>
      <c r="G168" s="119"/>
      <c r="H168" s="119"/>
      <c r="I168" s="119"/>
      <c r="J168" s="119">
        <f>J164*10</f>
        <v>80</v>
      </c>
      <c r="K168" s="119"/>
      <c r="L168" s="119">
        <f>L164*10</f>
        <v>140</v>
      </c>
      <c r="M168" s="135"/>
      <c r="N168" s="135"/>
      <c r="O168" s="40"/>
    </row>
    <row r="169" spans="1:15" ht="26.25" thickBot="1" x14ac:dyDescent="0.3">
      <c r="A169" s="60"/>
      <c r="B169" s="61" t="s">
        <v>43</v>
      </c>
      <c r="C169" s="44"/>
      <c r="D169" s="230" t="s">
        <v>32</v>
      </c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62"/>
    </row>
    <row r="170" spans="1:15" ht="15.75" thickBot="1" x14ac:dyDescent="0.3">
      <c r="A170" s="300" t="s">
        <v>34</v>
      </c>
      <c r="B170" s="300"/>
      <c r="C170" s="300"/>
      <c r="D170" s="300" t="s">
        <v>35</v>
      </c>
      <c r="E170" s="300"/>
      <c r="F170" s="300"/>
      <c r="G170" s="300"/>
      <c r="H170" s="300"/>
      <c r="I170" s="53"/>
      <c r="J170" s="300" t="s">
        <v>191</v>
      </c>
      <c r="K170" s="300"/>
      <c r="L170" s="300"/>
      <c r="M170" s="300"/>
      <c r="N170" s="300"/>
      <c r="O170" s="54"/>
    </row>
    <row r="171" spans="1:15" ht="15.75" thickBot="1" x14ac:dyDescent="0.3">
      <c r="A171" s="294" t="s">
        <v>36</v>
      </c>
      <c r="B171" s="295"/>
      <c r="C171" s="296"/>
      <c r="D171" s="294" t="s">
        <v>164</v>
      </c>
      <c r="E171" s="295"/>
      <c r="F171" s="295"/>
      <c r="G171" s="295"/>
      <c r="H171" s="295"/>
      <c r="I171" s="55"/>
      <c r="J171" s="294" t="s">
        <v>37</v>
      </c>
      <c r="K171" s="295"/>
      <c r="L171" s="295"/>
      <c r="M171" s="295"/>
      <c r="N171" s="296"/>
      <c r="O171" s="54"/>
    </row>
  </sheetData>
  <mergeCells count="173">
    <mergeCell ref="A109:H109"/>
    <mergeCell ref="A111:H111"/>
    <mergeCell ref="A112:H112"/>
    <mergeCell ref="A110:J110"/>
    <mergeCell ref="J116:N116"/>
    <mergeCell ref="D117:F117"/>
    <mergeCell ref="G117:G118"/>
    <mergeCell ref="H117:H118"/>
    <mergeCell ref="J117:L117"/>
    <mergeCell ref="M117:M118"/>
    <mergeCell ref="N117:N118"/>
    <mergeCell ref="A114:C114"/>
    <mergeCell ref="A116:A118"/>
    <mergeCell ref="B116:B118"/>
    <mergeCell ref="C116:C118"/>
    <mergeCell ref="D116:H116"/>
    <mergeCell ref="A108:H108"/>
    <mergeCell ref="A146:H146"/>
    <mergeCell ref="A148:H148"/>
    <mergeCell ref="A149:A151"/>
    <mergeCell ref="A74:H74"/>
    <mergeCell ref="A107:H107"/>
    <mergeCell ref="A140:H140"/>
    <mergeCell ref="A137:C137"/>
    <mergeCell ref="D137:H137"/>
    <mergeCell ref="C83:C85"/>
    <mergeCell ref="D83:H83"/>
    <mergeCell ref="A80:H80"/>
    <mergeCell ref="C100:N100"/>
    <mergeCell ref="D103:N103"/>
    <mergeCell ref="A81:C81"/>
    <mergeCell ref="A113:H113"/>
    <mergeCell ref="A115:H115"/>
    <mergeCell ref="A105:C105"/>
    <mergeCell ref="D105:H105"/>
    <mergeCell ref="J105:N105"/>
    <mergeCell ref="J83:N83"/>
    <mergeCell ref="D84:F84"/>
    <mergeCell ref="G84:G85"/>
    <mergeCell ref="H84:H85"/>
    <mergeCell ref="C166:N166"/>
    <mergeCell ref="D169:N169"/>
    <mergeCell ref="A171:C171"/>
    <mergeCell ref="D171:H171"/>
    <mergeCell ref="J171:N171"/>
    <mergeCell ref="J149:N149"/>
    <mergeCell ref="D150:F150"/>
    <mergeCell ref="G150:G151"/>
    <mergeCell ref="H150:H151"/>
    <mergeCell ref="J150:L150"/>
    <mergeCell ref="M150:M151"/>
    <mergeCell ref="N150:N151"/>
    <mergeCell ref="A152:N152"/>
    <mergeCell ref="C165:G165"/>
    <mergeCell ref="J165:M165"/>
    <mergeCell ref="A170:C170"/>
    <mergeCell ref="D170:H170"/>
    <mergeCell ref="J170:N170"/>
    <mergeCell ref="I150:I151"/>
    <mergeCell ref="M84:M85"/>
    <mergeCell ref="N84:N85"/>
    <mergeCell ref="A104:C104"/>
    <mergeCell ref="J104:N104"/>
    <mergeCell ref="D104:H104"/>
    <mergeCell ref="A73:C73"/>
    <mergeCell ref="D73:H73"/>
    <mergeCell ref="J73:N73"/>
    <mergeCell ref="A78:H78"/>
    <mergeCell ref="A86:N86"/>
    <mergeCell ref="C99:G99"/>
    <mergeCell ref="J99:M99"/>
    <mergeCell ref="A82:H82"/>
    <mergeCell ref="A83:A85"/>
    <mergeCell ref="B83:B85"/>
    <mergeCell ref="A79:H79"/>
    <mergeCell ref="J84:L84"/>
    <mergeCell ref="A76:H76"/>
    <mergeCell ref="A49:H49"/>
    <mergeCell ref="A72:C72"/>
    <mergeCell ref="J72:N72"/>
    <mergeCell ref="D72:H72"/>
    <mergeCell ref="J51:L51"/>
    <mergeCell ref="M51:M52"/>
    <mergeCell ref="A48:C48"/>
    <mergeCell ref="I35:I36"/>
    <mergeCell ref="M10:M11"/>
    <mergeCell ref="N10:N11"/>
    <mergeCell ref="A4:K4"/>
    <mergeCell ref="A6:H6"/>
    <mergeCell ref="A7:C7"/>
    <mergeCell ref="D9:I9"/>
    <mergeCell ref="J9:O9"/>
    <mergeCell ref="I10:I11"/>
    <mergeCell ref="O10:O11"/>
    <mergeCell ref="A1:H1"/>
    <mergeCell ref="A2:H2"/>
    <mergeCell ref="A3:H3"/>
    <mergeCell ref="A5:H5"/>
    <mergeCell ref="D10:F10"/>
    <mergeCell ref="G10:G11"/>
    <mergeCell ref="H10:H11"/>
    <mergeCell ref="J10:L10"/>
    <mergeCell ref="A8:H8"/>
    <mergeCell ref="A9:A11"/>
    <mergeCell ref="B9:B11"/>
    <mergeCell ref="C9:C11"/>
    <mergeCell ref="C28:G28"/>
    <mergeCell ref="J28:M28"/>
    <mergeCell ref="A40:C40"/>
    <mergeCell ref="D40:H40"/>
    <mergeCell ref="J40:N40"/>
    <mergeCell ref="A60:N60"/>
    <mergeCell ref="C68:G68"/>
    <mergeCell ref="J68:M68"/>
    <mergeCell ref="N51:N52"/>
    <mergeCell ref="A41:C41"/>
    <mergeCell ref="D41:H41"/>
    <mergeCell ref="J41:N41"/>
    <mergeCell ref="A43:H43"/>
    <mergeCell ref="C29:N29"/>
    <mergeCell ref="N35:N36"/>
    <mergeCell ref="J34:N34"/>
    <mergeCell ref="A44:H44"/>
    <mergeCell ref="A46:H46"/>
    <mergeCell ref="B34:B36"/>
    <mergeCell ref="C34:C36"/>
    <mergeCell ref="D34:H34"/>
    <mergeCell ref="H35:H36"/>
    <mergeCell ref="M35:M36"/>
    <mergeCell ref="A45:J45"/>
    <mergeCell ref="A34:A36"/>
    <mergeCell ref="A47:H47"/>
    <mergeCell ref="O35:O36"/>
    <mergeCell ref="I51:I52"/>
    <mergeCell ref="O51:O52"/>
    <mergeCell ref="I84:I85"/>
    <mergeCell ref="O84:O85"/>
    <mergeCell ref="I117:I118"/>
    <mergeCell ref="O117:O118"/>
    <mergeCell ref="A42:H42"/>
    <mergeCell ref="J35:L35"/>
    <mergeCell ref="D35:F35"/>
    <mergeCell ref="G35:G36"/>
    <mergeCell ref="A77:J77"/>
    <mergeCell ref="C69:N69"/>
    <mergeCell ref="A50:A52"/>
    <mergeCell ref="B50:B52"/>
    <mergeCell ref="C50:C52"/>
    <mergeCell ref="D50:H50"/>
    <mergeCell ref="J50:N50"/>
    <mergeCell ref="D51:F51"/>
    <mergeCell ref="G51:G52"/>
    <mergeCell ref="H51:H52"/>
    <mergeCell ref="A75:H75"/>
    <mergeCell ref="O150:O151"/>
    <mergeCell ref="A119:N119"/>
    <mergeCell ref="C132:G132"/>
    <mergeCell ref="J132:M132"/>
    <mergeCell ref="B149:B151"/>
    <mergeCell ref="C149:C151"/>
    <mergeCell ref="D149:H149"/>
    <mergeCell ref="A141:H141"/>
    <mergeCell ref="A142:H142"/>
    <mergeCell ref="A144:H144"/>
    <mergeCell ref="A145:H145"/>
    <mergeCell ref="C133:N133"/>
    <mergeCell ref="D136:N136"/>
    <mergeCell ref="A138:C138"/>
    <mergeCell ref="D138:H138"/>
    <mergeCell ref="J138:N138"/>
    <mergeCell ref="J137:N137"/>
    <mergeCell ref="A143:J143"/>
    <mergeCell ref="A147:C147"/>
  </mergeCells>
  <pageMargins left="0.25" right="0.25" top="0.25" bottom="0.25" header="0.3" footer="0.3"/>
  <pageSetup paperSize="9" scale="79" orientation="landscape" r:id="rId1"/>
  <rowBreaks count="4" manualBreakCount="4">
    <brk id="41" max="16383" man="1"/>
    <brk id="73" max="14" man="1"/>
    <brk id="106" max="14" man="1"/>
    <brk id="139" max="14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82"/>
  <sheetViews>
    <sheetView view="pageBreakPreview" topLeftCell="A16" zoomScale="80" zoomScaleNormal="90" zoomScaleSheetLayoutView="80" workbookViewId="0">
      <selection activeCell="T165" sqref="T165"/>
    </sheetView>
  </sheetViews>
  <sheetFormatPr defaultColWidth="9.140625" defaultRowHeight="12.75" x14ac:dyDescent="0.2"/>
  <cols>
    <col min="1" max="1" width="11" style="11" customWidth="1"/>
    <col min="2" max="2" width="50.28515625" style="4" customWidth="1"/>
    <col min="3" max="3" width="20.42578125" style="2" customWidth="1"/>
    <col min="4" max="5" width="8.42578125" style="4" customWidth="1"/>
    <col min="6" max="6" width="9.140625" style="4"/>
    <col min="7" max="7" width="10.42578125" style="4" customWidth="1"/>
    <col min="8" max="8" width="11.85546875" style="4" customWidth="1"/>
    <col min="9" max="9" width="13.28515625" style="4" customWidth="1"/>
    <col min="10" max="10" width="8.140625" style="4" customWidth="1"/>
    <col min="11" max="11" width="7.5703125" style="4" customWidth="1"/>
    <col min="12" max="12" width="7.42578125" style="4" customWidth="1"/>
    <col min="13" max="13" width="13.140625" style="4" customWidth="1"/>
    <col min="14" max="14" width="11.5703125" style="4" customWidth="1"/>
    <col min="15" max="15" width="10.85546875" style="4" customWidth="1"/>
    <col min="16" max="16384" width="9.140625" style="4"/>
  </cols>
  <sheetData>
    <row r="1" spans="1:21" x14ac:dyDescent="0.2">
      <c r="A1" s="270" t="s">
        <v>217</v>
      </c>
      <c r="B1" s="270"/>
      <c r="C1" s="270"/>
      <c r="D1" s="270"/>
      <c r="E1" s="270"/>
      <c r="F1" s="270"/>
      <c r="G1" s="270"/>
      <c r="H1" s="270"/>
      <c r="I1" s="21"/>
      <c r="J1" s="64"/>
      <c r="K1" s="64"/>
      <c r="L1" s="64"/>
      <c r="M1" s="64"/>
      <c r="N1" s="64"/>
      <c r="O1" s="64"/>
    </row>
    <row r="2" spans="1:21" x14ac:dyDescent="0.2">
      <c r="A2" s="270" t="s">
        <v>224</v>
      </c>
      <c r="B2" s="270"/>
      <c r="C2" s="270"/>
      <c r="D2" s="270"/>
      <c r="E2" s="270"/>
      <c r="F2" s="270"/>
      <c r="G2" s="270"/>
      <c r="H2" s="270"/>
      <c r="I2" s="21"/>
      <c r="J2" s="64"/>
      <c r="K2" s="64"/>
      <c r="L2" s="64"/>
      <c r="M2" s="64"/>
      <c r="N2" s="64"/>
      <c r="O2" s="64"/>
    </row>
    <row r="3" spans="1:21" x14ac:dyDescent="0.2">
      <c r="A3" s="270" t="s">
        <v>78</v>
      </c>
      <c r="B3" s="270"/>
      <c r="C3" s="270"/>
      <c r="D3" s="270"/>
      <c r="E3" s="270"/>
      <c r="F3" s="270"/>
      <c r="G3" s="270"/>
      <c r="H3" s="270"/>
      <c r="I3" s="21"/>
      <c r="J3" s="64"/>
      <c r="K3" s="64"/>
      <c r="L3" s="64"/>
      <c r="M3" s="64"/>
      <c r="N3" s="64"/>
      <c r="O3" s="64"/>
    </row>
    <row r="4" spans="1:21" x14ac:dyDescent="0.2">
      <c r="A4" s="270" t="s">
        <v>231</v>
      </c>
      <c r="B4" s="270"/>
      <c r="C4" s="270"/>
      <c r="D4" s="270"/>
      <c r="E4" s="270"/>
      <c r="F4" s="270"/>
      <c r="G4" s="270"/>
      <c r="H4" s="270"/>
      <c r="I4" s="21"/>
      <c r="J4" s="64"/>
      <c r="K4" s="64"/>
      <c r="L4" s="64"/>
      <c r="M4" s="64"/>
      <c r="N4" s="64"/>
      <c r="O4" s="64"/>
    </row>
    <row r="5" spans="1:21" x14ac:dyDescent="0.2">
      <c r="A5" s="270" t="s">
        <v>1</v>
      </c>
      <c r="B5" s="270"/>
      <c r="C5" s="270"/>
      <c r="D5" s="270"/>
      <c r="E5" s="270"/>
      <c r="F5" s="270"/>
      <c r="G5" s="270"/>
      <c r="H5" s="270"/>
      <c r="I5" s="21"/>
      <c r="J5" s="64"/>
      <c r="K5" s="64"/>
      <c r="L5" s="64"/>
      <c r="M5" s="64"/>
      <c r="N5" s="64"/>
      <c r="O5" s="64"/>
    </row>
    <row r="6" spans="1:21" x14ac:dyDescent="0.2">
      <c r="A6" s="270" t="s">
        <v>180</v>
      </c>
      <c r="B6" s="270"/>
      <c r="C6" s="270"/>
      <c r="D6" s="270"/>
      <c r="E6" s="270"/>
      <c r="F6" s="270"/>
      <c r="G6" s="270"/>
      <c r="H6" s="270"/>
      <c r="I6" s="21"/>
      <c r="J6" s="64"/>
      <c r="K6" s="64"/>
      <c r="L6" s="64"/>
      <c r="M6" s="64"/>
      <c r="N6" s="64"/>
      <c r="O6" s="64"/>
    </row>
    <row r="7" spans="1:21" x14ac:dyDescent="0.2">
      <c r="A7" s="235" t="s">
        <v>166</v>
      </c>
      <c r="B7" s="235"/>
      <c r="C7" s="235"/>
      <c r="D7" s="21"/>
      <c r="E7" s="21"/>
      <c r="F7" s="21"/>
      <c r="G7" s="21"/>
      <c r="H7" s="21"/>
      <c r="I7" s="21"/>
      <c r="J7" s="64"/>
      <c r="K7" s="64"/>
      <c r="L7" s="64"/>
      <c r="M7" s="64"/>
      <c r="N7" s="64"/>
      <c r="O7" s="64"/>
    </row>
    <row r="8" spans="1:21" ht="13.5" thickBot="1" x14ac:dyDescent="0.25">
      <c r="A8" s="270" t="s">
        <v>157</v>
      </c>
      <c r="B8" s="270"/>
      <c r="C8" s="270"/>
      <c r="D8" s="270"/>
      <c r="E8" s="270"/>
      <c r="F8" s="270"/>
      <c r="G8" s="270"/>
      <c r="H8" s="270"/>
      <c r="I8" s="86"/>
      <c r="J8" s="64"/>
      <c r="K8" s="64"/>
      <c r="L8" s="64"/>
      <c r="M8" s="64"/>
      <c r="N8" s="64"/>
      <c r="O8" s="64"/>
    </row>
    <row r="9" spans="1:21" ht="13.5" customHeight="1" x14ac:dyDescent="0.2">
      <c r="A9" s="333" t="s">
        <v>195</v>
      </c>
      <c r="B9" s="237" t="s">
        <v>3</v>
      </c>
      <c r="C9" s="237" t="s">
        <v>4</v>
      </c>
      <c r="D9" s="223" t="s">
        <v>5</v>
      </c>
      <c r="E9" s="223"/>
      <c r="F9" s="223"/>
      <c r="G9" s="223"/>
      <c r="H9" s="223"/>
      <c r="I9" s="123"/>
      <c r="J9" s="223" t="s">
        <v>6</v>
      </c>
      <c r="K9" s="223"/>
      <c r="L9" s="223"/>
      <c r="M9" s="223"/>
      <c r="N9" s="223"/>
      <c r="O9" s="108"/>
    </row>
    <row r="10" spans="1:21" ht="13.5" customHeight="1" x14ac:dyDescent="0.2">
      <c r="A10" s="334"/>
      <c r="B10" s="238"/>
      <c r="C10" s="238"/>
      <c r="D10" s="221" t="s">
        <v>7</v>
      </c>
      <c r="E10" s="221"/>
      <c r="F10" s="221"/>
      <c r="G10" s="221" t="s">
        <v>8</v>
      </c>
      <c r="H10" s="221" t="s">
        <v>9</v>
      </c>
      <c r="I10" s="229" t="s">
        <v>167</v>
      </c>
      <c r="J10" s="221" t="s">
        <v>7</v>
      </c>
      <c r="K10" s="221"/>
      <c r="L10" s="221"/>
      <c r="M10" s="221" t="s">
        <v>8</v>
      </c>
      <c r="N10" s="221" t="s">
        <v>9</v>
      </c>
      <c r="O10" s="243" t="s">
        <v>167</v>
      </c>
    </row>
    <row r="11" spans="1:21" ht="20.25" customHeight="1" thickBot="1" x14ac:dyDescent="0.25">
      <c r="A11" s="335"/>
      <c r="B11" s="239"/>
      <c r="C11" s="239"/>
      <c r="D11" s="144" t="s">
        <v>10</v>
      </c>
      <c r="E11" s="144" t="s">
        <v>11</v>
      </c>
      <c r="F11" s="144" t="s">
        <v>12</v>
      </c>
      <c r="G11" s="240"/>
      <c r="H11" s="240"/>
      <c r="I11" s="222"/>
      <c r="J11" s="144" t="s">
        <v>10</v>
      </c>
      <c r="K11" s="144" t="s">
        <v>13</v>
      </c>
      <c r="L11" s="144" t="s">
        <v>12</v>
      </c>
      <c r="M11" s="240"/>
      <c r="N11" s="240"/>
      <c r="O11" s="228"/>
    </row>
    <row r="12" spans="1:21" ht="24.95" customHeight="1" x14ac:dyDescent="0.2">
      <c r="A12" s="188">
        <v>1</v>
      </c>
      <c r="B12" s="113" t="s">
        <v>79</v>
      </c>
      <c r="C12" s="170" t="s">
        <v>16</v>
      </c>
      <c r="D12" s="114">
        <v>2</v>
      </c>
      <c r="E12" s="114"/>
      <c r="F12" s="114">
        <v>2</v>
      </c>
      <c r="G12" s="114" t="s">
        <v>15</v>
      </c>
      <c r="H12" s="114">
        <v>6</v>
      </c>
      <c r="I12" s="114" t="s">
        <v>174</v>
      </c>
      <c r="J12" s="114"/>
      <c r="K12" s="114"/>
      <c r="L12" s="114"/>
      <c r="M12" s="114"/>
      <c r="N12" s="114"/>
      <c r="O12" s="115"/>
    </row>
    <row r="13" spans="1:21" ht="24.95" customHeight="1" x14ac:dyDescent="0.2">
      <c r="A13" s="31">
        <v>2</v>
      </c>
      <c r="B13" s="125" t="s">
        <v>137</v>
      </c>
      <c r="C13" s="52" t="s">
        <v>22</v>
      </c>
      <c r="D13" s="118">
        <v>2</v>
      </c>
      <c r="E13" s="118"/>
      <c r="F13" s="118">
        <v>1</v>
      </c>
      <c r="G13" s="118" t="s">
        <v>15</v>
      </c>
      <c r="H13" s="118">
        <v>6</v>
      </c>
      <c r="I13" s="118" t="s">
        <v>174</v>
      </c>
      <c r="J13" s="118"/>
      <c r="K13" s="118"/>
      <c r="L13" s="118"/>
      <c r="M13" s="118"/>
      <c r="N13" s="118"/>
      <c r="O13" s="120"/>
      <c r="U13" s="5"/>
    </row>
    <row r="14" spans="1:21" ht="24.95" customHeight="1" x14ac:dyDescent="0.2">
      <c r="A14" s="31">
        <v>3</v>
      </c>
      <c r="B14" s="125" t="s">
        <v>138</v>
      </c>
      <c r="C14" s="52" t="s">
        <v>14</v>
      </c>
      <c r="D14" s="118">
        <v>2</v>
      </c>
      <c r="E14" s="118"/>
      <c r="F14" s="118">
        <v>1</v>
      </c>
      <c r="G14" s="118" t="s">
        <v>15</v>
      </c>
      <c r="H14" s="118">
        <v>6</v>
      </c>
      <c r="I14" s="118" t="s">
        <v>174</v>
      </c>
      <c r="J14" s="118"/>
      <c r="K14" s="118"/>
      <c r="L14" s="118"/>
      <c r="M14" s="118"/>
      <c r="N14" s="118"/>
      <c r="O14" s="120"/>
      <c r="S14" s="8"/>
    </row>
    <row r="15" spans="1:21" ht="24.95" customHeight="1" x14ac:dyDescent="0.2">
      <c r="A15" s="31">
        <v>4</v>
      </c>
      <c r="B15" s="125" t="s">
        <v>80</v>
      </c>
      <c r="C15" s="52" t="s">
        <v>14</v>
      </c>
      <c r="D15" s="118">
        <v>2</v>
      </c>
      <c r="E15" s="118"/>
      <c r="F15" s="118">
        <v>1</v>
      </c>
      <c r="G15" s="118" t="s">
        <v>15</v>
      </c>
      <c r="H15" s="118">
        <v>3</v>
      </c>
      <c r="I15" s="118" t="s">
        <v>174</v>
      </c>
      <c r="J15" s="118"/>
      <c r="K15" s="118"/>
      <c r="L15" s="118"/>
      <c r="M15" s="118"/>
      <c r="N15" s="118"/>
      <c r="O15" s="120"/>
      <c r="S15" s="8"/>
    </row>
    <row r="16" spans="1:21" ht="24.95" customHeight="1" x14ac:dyDescent="0.2">
      <c r="A16" s="31">
        <v>5</v>
      </c>
      <c r="B16" s="125" t="s">
        <v>139</v>
      </c>
      <c r="C16" s="52" t="s">
        <v>19</v>
      </c>
      <c r="D16" s="118">
        <v>2</v>
      </c>
      <c r="E16" s="118"/>
      <c r="F16" s="118">
        <v>2</v>
      </c>
      <c r="G16" s="118" t="s">
        <v>15</v>
      </c>
      <c r="H16" s="118">
        <v>5</v>
      </c>
      <c r="I16" s="118" t="s">
        <v>174</v>
      </c>
      <c r="J16" s="118"/>
      <c r="K16" s="118"/>
      <c r="L16" s="118"/>
      <c r="M16" s="118"/>
      <c r="N16" s="118"/>
      <c r="O16" s="120"/>
      <c r="U16" s="5"/>
    </row>
    <row r="17" spans="1:15" ht="24.95" customHeight="1" x14ac:dyDescent="0.2">
      <c r="A17" s="31">
        <v>6</v>
      </c>
      <c r="B17" s="125" t="s">
        <v>197</v>
      </c>
      <c r="C17" s="52" t="s">
        <v>14</v>
      </c>
      <c r="D17" s="118">
        <v>2</v>
      </c>
      <c r="E17" s="118"/>
      <c r="F17" s="118">
        <v>1</v>
      </c>
      <c r="G17" s="118" t="s">
        <v>15</v>
      </c>
      <c r="H17" s="118">
        <v>3</v>
      </c>
      <c r="I17" s="118" t="s">
        <v>174</v>
      </c>
      <c r="J17" s="118"/>
      <c r="K17" s="118"/>
      <c r="L17" s="118"/>
      <c r="M17" s="118"/>
      <c r="N17" s="118"/>
      <c r="O17" s="120"/>
    </row>
    <row r="18" spans="1:15" ht="24.95" customHeight="1" x14ac:dyDescent="0.2">
      <c r="A18" s="31">
        <v>7</v>
      </c>
      <c r="B18" s="125" t="s">
        <v>81</v>
      </c>
      <c r="C18" s="52" t="s">
        <v>19</v>
      </c>
      <c r="D18" s="118">
        <v>1</v>
      </c>
      <c r="E18" s="118"/>
      <c r="F18" s="118">
        <v>1</v>
      </c>
      <c r="G18" s="118" t="s">
        <v>20</v>
      </c>
      <c r="H18" s="118">
        <v>1</v>
      </c>
      <c r="I18" s="118" t="s">
        <v>174</v>
      </c>
      <c r="J18" s="118">
        <v>1</v>
      </c>
      <c r="K18" s="118"/>
      <c r="L18" s="118">
        <v>1</v>
      </c>
      <c r="M18" s="118" t="s">
        <v>20</v>
      </c>
      <c r="N18" s="118">
        <v>1</v>
      </c>
      <c r="O18" s="120" t="s">
        <v>174</v>
      </c>
    </row>
    <row r="19" spans="1:15" ht="43.5" customHeight="1" x14ac:dyDescent="0.2">
      <c r="A19" s="31">
        <v>8</v>
      </c>
      <c r="B19" s="125" t="s">
        <v>232</v>
      </c>
      <c r="C19" s="52" t="s">
        <v>16</v>
      </c>
      <c r="D19" s="118"/>
      <c r="E19" s="118"/>
      <c r="F19" s="118"/>
      <c r="G19" s="118"/>
      <c r="H19" s="118"/>
      <c r="I19" s="118"/>
      <c r="J19" s="118">
        <v>2</v>
      </c>
      <c r="K19" s="118"/>
      <c r="L19" s="118">
        <v>1</v>
      </c>
      <c r="M19" s="118" t="s">
        <v>15</v>
      </c>
      <c r="N19" s="118">
        <v>5</v>
      </c>
      <c r="O19" s="120" t="s">
        <v>174</v>
      </c>
    </row>
    <row r="20" spans="1:15" ht="44.25" customHeight="1" x14ac:dyDescent="0.2">
      <c r="A20" s="31">
        <v>9</v>
      </c>
      <c r="B20" s="125" t="s">
        <v>141</v>
      </c>
      <c r="C20" s="52" t="s">
        <v>22</v>
      </c>
      <c r="D20" s="118"/>
      <c r="E20" s="118"/>
      <c r="F20" s="118"/>
      <c r="G20" s="118"/>
      <c r="H20" s="118"/>
      <c r="I20" s="118"/>
      <c r="J20" s="118">
        <v>2</v>
      </c>
      <c r="K20" s="118"/>
      <c r="L20" s="118">
        <v>1</v>
      </c>
      <c r="M20" s="118" t="s">
        <v>15</v>
      </c>
      <c r="N20" s="118">
        <v>5</v>
      </c>
      <c r="O20" s="120" t="s">
        <v>174</v>
      </c>
    </row>
    <row r="21" spans="1:15" ht="18" customHeight="1" x14ac:dyDescent="0.2">
      <c r="A21" s="31">
        <v>10</v>
      </c>
      <c r="B21" s="125" t="s">
        <v>82</v>
      </c>
      <c r="C21" s="52" t="s">
        <v>22</v>
      </c>
      <c r="D21" s="118"/>
      <c r="E21" s="118"/>
      <c r="F21" s="118"/>
      <c r="G21" s="118"/>
      <c r="H21" s="118"/>
      <c r="I21" s="118"/>
      <c r="J21" s="118">
        <v>2</v>
      </c>
      <c r="K21" s="118"/>
      <c r="L21" s="118">
        <v>1</v>
      </c>
      <c r="M21" s="118" t="s">
        <v>15</v>
      </c>
      <c r="N21" s="118">
        <v>5</v>
      </c>
      <c r="O21" s="120" t="s">
        <v>174</v>
      </c>
    </row>
    <row r="22" spans="1:15" ht="29.25" customHeight="1" x14ac:dyDescent="0.2">
      <c r="A22" s="31">
        <v>11</v>
      </c>
      <c r="B22" s="17" t="s">
        <v>83</v>
      </c>
      <c r="C22" s="52" t="s">
        <v>16</v>
      </c>
      <c r="D22" s="118"/>
      <c r="E22" s="118"/>
      <c r="F22" s="118"/>
      <c r="G22" s="118"/>
      <c r="H22" s="118"/>
      <c r="I22" s="118"/>
      <c r="J22" s="118">
        <v>1</v>
      </c>
      <c r="K22" s="118"/>
      <c r="L22" s="118">
        <v>1</v>
      </c>
      <c r="M22" s="118" t="s">
        <v>15</v>
      </c>
      <c r="N22" s="118">
        <v>2</v>
      </c>
      <c r="O22" s="120" t="s">
        <v>174</v>
      </c>
    </row>
    <row r="23" spans="1:15" ht="43.5" customHeight="1" x14ac:dyDescent="0.2">
      <c r="A23" s="31">
        <v>12</v>
      </c>
      <c r="B23" s="125" t="s">
        <v>198</v>
      </c>
      <c r="C23" s="52" t="s">
        <v>22</v>
      </c>
      <c r="D23" s="118"/>
      <c r="E23" s="118"/>
      <c r="F23" s="118"/>
      <c r="G23" s="118"/>
      <c r="H23" s="118"/>
      <c r="I23" s="118"/>
      <c r="J23" s="118">
        <v>0</v>
      </c>
      <c r="K23" s="118"/>
      <c r="L23" s="118">
        <v>2</v>
      </c>
      <c r="M23" s="118" t="s">
        <v>20</v>
      </c>
      <c r="N23" s="118">
        <v>2</v>
      </c>
      <c r="O23" s="120" t="s">
        <v>174</v>
      </c>
    </row>
    <row r="24" spans="1:15" x14ac:dyDescent="0.2">
      <c r="A24" s="31">
        <v>13</v>
      </c>
      <c r="B24" s="125" t="s">
        <v>84</v>
      </c>
      <c r="C24" s="52" t="s">
        <v>22</v>
      </c>
      <c r="D24" s="118"/>
      <c r="E24" s="118"/>
      <c r="F24" s="118"/>
      <c r="G24" s="118"/>
      <c r="H24" s="118"/>
      <c r="I24" s="118"/>
      <c r="J24" s="118"/>
      <c r="K24" s="118">
        <v>56</v>
      </c>
      <c r="L24" s="118"/>
      <c r="M24" s="118" t="s">
        <v>20</v>
      </c>
      <c r="N24" s="118">
        <v>5</v>
      </c>
      <c r="O24" s="120" t="s">
        <v>174</v>
      </c>
    </row>
    <row r="25" spans="1:15" ht="35.25" customHeight="1" x14ac:dyDescent="0.2">
      <c r="A25" s="31">
        <v>14</v>
      </c>
      <c r="B25" s="125" t="s">
        <v>160</v>
      </c>
      <c r="C25" s="125" t="s">
        <v>22</v>
      </c>
      <c r="D25" s="118"/>
      <c r="E25" s="118"/>
      <c r="F25" s="118"/>
      <c r="G25" s="118"/>
      <c r="H25" s="118"/>
      <c r="I25" s="118"/>
      <c r="J25" s="124"/>
      <c r="K25" s="118">
        <v>50</v>
      </c>
      <c r="L25" s="118"/>
      <c r="M25" s="118" t="s">
        <v>20</v>
      </c>
      <c r="N25" s="118">
        <v>5</v>
      </c>
      <c r="O25" s="120" t="s">
        <v>174</v>
      </c>
    </row>
    <row r="26" spans="1:15" x14ac:dyDescent="0.2">
      <c r="A26" s="31"/>
      <c r="B26" s="17" t="s">
        <v>116</v>
      </c>
      <c r="C26" s="118"/>
      <c r="D26" s="118">
        <f>SUM(D12:D25)</f>
        <v>13</v>
      </c>
      <c r="E26" s="118"/>
      <c r="F26" s="118">
        <f>SUM(F12:F25)</f>
        <v>9</v>
      </c>
      <c r="G26" s="118"/>
      <c r="H26" s="118">
        <f>SUM(H12:H25)</f>
        <v>30</v>
      </c>
      <c r="I26" s="118"/>
      <c r="J26" s="124">
        <f>SUM(J18:J25)</f>
        <v>8</v>
      </c>
      <c r="K26" s="140">
        <f>SUM(K24:K25)/14</f>
        <v>7.5714285714285712</v>
      </c>
      <c r="L26" s="124">
        <f>SUM(L18:L25)</f>
        <v>7</v>
      </c>
      <c r="M26" s="124"/>
      <c r="N26" s="124">
        <f>SUM(N18:N25)</f>
        <v>30</v>
      </c>
      <c r="O26" s="129"/>
    </row>
    <row r="27" spans="1:15" customFormat="1" ht="35.25" customHeight="1" x14ac:dyDescent="0.25">
      <c r="A27" s="31"/>
      <c r="B27" s="126" t="s">
        <v>190</v>
      </c>
      <c r="C27" s="229">
        <f>D26+F26</f>
        <v>22</v>
      </c>
      <c r="D27" s="229"/>
      <c r="E27" s="229"/>
      <c r="F27" s="229"/>
      <c r="G27" s="229"/>
      <c r="H27" s="118" t="s">
        <v>25</v>
      </c>
      <c r="I27" s="118"/>
      <c r="J27" s="332">
        <f>J26+K26+L26</f>
        <v>22.571428571428569</v>
      </c>
      <c r="K27" s="332"/>
      <c r="L27" s="332"/>
      <c r="M27" s="332"/>
      <c r="N27" s="118" t="s">
        <v>25</v>
      </c>
      <c r="O27" s="120"/>
    </row>
    <row r="28" spans="1:15" x14ac:dyDescent="0.2">
      <c r="A28" s="31"/>
      <c r="B28" s="126" t="s">
        <v>156</v>
      </c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71"/>
    </row>
    <row r="29" spans="1:15" x14ac:dyDescent="0.2">
      <c r="A29" s="31"/>
      <c r="B29" s="126" t="s">
        <v>128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71"/>
    </row>
    <row r="30" spans="1:15" ht="25.5" customHeight="1" thickBot="1" x14ac:dyDescent="0.25">
      <c r="A30" s="97"/>
      <c r="B30" s="143" t="s">
        <v>165</v>
      </c>
      <c r="C30" s="74"/>
      <c r="D30" s="127">
        <f>D26*14</f>
        <v>182</v>
      </c>
      <c r="E30" s="127"/>
      <c r="F30" s="127">
        <f>F26*14</f>
        <v>126</v>
      </c>
      <c r="G30" s="127"/>
      <c r="H30" s="127"/>
      <c r="I30" s="127"/>
      <c r="J30" s="127">
        <f>J26*14</f>
        <v>112</v>
      </c>
      <c r="K30" s="127">
        <v>106</v>
      </c>
      <c r="L30" s="127">
        <f>L26*14</f>
        <v>98</v>
      </c>
      <c r="M30" s="74"/>
      <c r="N30" s="74"/>
      <c r="O30" s="76"/>
    </row>
    <row r="31" spans="1:15" x14ac:dyDescent="0.2">
      <c r="A31" s="101"/>
      <c r="B31" s="64"/>
      <c r="C31" s="77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</row>
    <row r="32" spans="1:15" ht="11.25" customHeight="1" thickBot="1" x14ac:dyDescent="0.25">
      <c r="A32" s="102"/>
      <c r="B32" s="103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</row>
    <row r="33" spans="1:15" ht="13.5" hidden="1" thickBot="1" x14ac:dyDescent="0.25">
      <c r="A33" s="102"/>
      <c r="B33" s="77"/>
      <c r="C33" s="77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1:15" x14ac:dyDescent="0.2">
      <c r="A34" s="333" t="s">
        <v>195</v>
      </c>
      <c r="B34" s="237" t="s">
        <v>33</v>
      </c>
      <c r="C34" s="242" t="s">
        <v>4</v>
      </c>
      <c r="D34" s="242" t="s">
        <v>5</v>
      </c>
      <c r="E34" s="242"/>
      <c r="F34" s="242"/>
      <c r="G34" s="242"/>
      <c r="H34" s="242"/>
      <c r="I34" s="130"/>
      <c r="J34" s="242" t="s">
        <v>6</v>
      </c>
      <c r="K34" s="242"/>
      <c r="L34" s="242"/>
      <c r="M34" s="242"/>
      <c r="N34" s="242"/>
      <c r="O34" s="83"/>
    </row>
    <row r="35" spans="1:15" ht="12.75" customHeight="1" x14ac:dyDescent="0.2">
      <c r="A35" s="334"/>
      <c r="B35" s="238"/>
      <c r="C35" s="229"/>
      <c r="D35" s="229" t="s">
        <v>7</v>
      </c>
      <c r="E35" s="229"/>
      <c r="F35" s="229"/>
      <c r="G35" s="229" t="s">
        <v>8</v>
      </c>
      <c r="H35" s="229" t="s">
        <v>9</v>
      </c>
      <c r="I35" s="229" t="s">
        <v>167</v>
      </c>
      <c r="J35" s="229" t="s">
        <v>7</v>
      </c>
      <c r="K35" s="229"/>
      <c r="L35" s="229"/>
      <c r="M35" s="229" t="s">
        <v>8</v>
      </c>
      <c r="N35" s="229" t="s">
        <v>9</v>
      </c>
      <c r="O35" s="243" t="s">
        <v>167</v>
      </c>
    </row>
    <row r="36" spans="1:15" ht="13.5" thickBot="1" x14ac:dyDescent="0.25">
      <c r="A36" s="335"/>
      <c r="B36" s="239"/>
      <c r="C36" s="241"/>
      <c r="D36" s="127" t="s">
        <v>10</v>
      </c>
      <c r="E36" s="127" t="s">
        <v>11</v>
      </c>
      <c r="F36" s="127" t="s">
        <v>12</v>
      </c>
      <c r="G36" s="241"/>
      <c r="H36" s="241"/>
      <c r="I36" s="222"/>
      <c r="J36" s="127" t="s">
        <v>10</v>
      </c>
      <c r="K36" s="127" t="s">
        <v>13</v>
      </c>
      <c r="L36" s="127" t="s">
        <v>12</v>
      </c>
      <c r="M36" s="241"/>
      <c r="N36" s="241"/>
      <c r="O36" s="228"/>
    </row>
    <row r="37" spans="1:15" ht="25.5" customHeight="1" x14ac:dyDescent="0.2">
      <c r="A37" s="188">
        <v>1</v>
      </c>
      <c r="B37" s="170" t="s">
        <v>181</v>
      </c>
      <c r="C37" s="113" t="s">
        <v>19</v>
      </c>
      <c r="D37" s="114">
        <v>1</v>
      </c>
      <c r="E37" s="114"/>
      <c r="F37" s="114">
        <v>1</v>
      </c>
      <c r="G37" s="114" t="s">
        <v>20</v>
      </c>
      <c r="H37" s="114">
        <v>2</v>
      </c>
      <c r="I37" s="114" t="s">
        <v>174</v>
      </c>
      <c r="J37" s="114"/>
      <c r="K37" s="114"/>
      <c r="L37" s="114"/>
      <c r="M37" s="114"/>
      <c r="N37" s="114"/>
      <c r="O37" s="115"/>
    </row>
    <row r="38" spans="1:15" x14ac:dyDescent="0.2">
      <c r="A38" s="31">
        <v>2</v>
      </c>
      <c r="B38" s="17" t="s">
        <v>29</v>
      </c>
      <c r="C38" s="32" t="s">
        <v>19</v>
      </c>
      <c r="D38" s="30">
        <v>1</v>
      </c>
      <c r="E38" s="30"/>
      <c r="F38" s="30">
        <v>1</v>
      </c>
      <c r="G38" s="30" t="s">
        <v>20</v>
      </c>
      <c r="H38" s="30">
        <v>1</v>
      </c>
      <c r="I38" s="30" t="s">
        <v>174</v>
      </c>
      <c r="J38" s="30">
        <v>1</v>
      </c>
      <c r="K38" s="30"/>
      <c r="L38" s="30">
        <v>1</v>
      </c>
      <c r="M38" s="30" t="s">
        <v>20</v>
      </c>
      <c r="N38" s="30">
        <v>1</v>
      </c>
      <c r="O38" s="30" t="s">
        <v>174</v>
      </c>
    </row>
    <row r="39" spans="1:15" ht="34.5" customHeight="1" thickBot="1" x14ac:dyDescent="0.25">
      <c r="A39" s="97">
        <v>3</v>
      </c>
      <c r="B39" s="20" t="s">
        <v>30</v>
      </c>
      <c r="C39" s="74" t="s">
        <v>19</v>
      </c>
      <c r="D39" s="75">
        <v>1</v>
      </c>
      <c r="E39" s="75"/>
      <c r="F39" s="75">
        <v>1</v>
      </c>
      <c r="G39" s="75" t="s">
        <v>31</v>
      </c>
      <c r="H39" s="75">
        <v>1</v>
      </c>
      <c r="I39" s="30" t="s">
        <v>174</v>
      </c>
      <c r="J39" s="75">
        <v>1</v>
      </c>
      <c r="K39" s="75"/>
      <c r="L39" s="75">
        <v>1</v>
      </c>
      <c r="M39" s="75" t="s">
        <v>31</v>
      </c>
      <c r="N39" s="75">
        <v>1</v>
      </c>
      <c r="O39" s="30" t="s">
        <v>174</v>
      </c>
    </row>
    <row r="40" spans="1:15" ht="26.25" customHeight="1" thickBot="1" x14ac:dyDescent="0.25">
      <c r="A40" s="339" t="s">
        <v>34</v>
      </c>
      <c r="B40" s="339"/>
      <c r="C40" s="339"/>
      <c r="D40" s="339" t="s">
        <v>35</v>
      </c>
      <c r="E40" s="339"/>
      <c r="F40" s="339"/>
      <c r="G40" s="339"/>
      <c r="H40" s="339"/>
      <c r="I40" s="106"/>
      <c r="J40" s="339" t="s">
        <v>191</v>
      </c>
      <c r="K40" s="339"/>
      <c r="L40" s="339"/>
      <c r="M40" s="339"/>
      <c r="N40" s="339"/>
      <c r="O40" s="85"/>
    </row>
    <row r="41" spans="1:15" ht="25.5" customHeight="1" thickBot="1" x14ac:dyDescent="0.25">
      <c r="A41" s="336" t="s">
        <v>36</v>
      </c>
      <c r="B41" s="337"/>
      <c r="C41" s="338"/>
      <c r="D41" s="336" t="s">
        <v>164</v>
      </c>
      <c r="E41" s="337"/>
      <c r="F41" s="337"/>
      <c r="G41" s="337"/>
      <c r="H41" s="337"/>
      <c r="I41" s="107"/>
      <c r="J41" s="336" t="s">
        <v>86</v>
      </c>
      <c r="K41" s="337"/>
      <c r="L41" s="337"/>
      <c r="M41" s="337"/>
      <c r="N41" s="338"/>
      <c r="O41" s="85"/>
    </row>
    <row r="42" spans="1:15" x14ac:dyDescent="0.2">
      <c r="A42" s="270" t="s">
        <v>217</v>
      </c>
      <c r="B42" s="270"/>
      <c r="C42" s="270"/>
      <c r="D42" s="270"/>
      <c r="E42" s="270"/>
      <c r="F42" s="270"/>
      <c r="G42" s="270"/>
      <c r="H42" s="270"/>
      <c r="I42" s="21"/>
      <c r="J42" s="64"/>
      <c r="K42" s="64"/>
      <c r="L42" s="64"/>
      <c r="M42" s="64"/>
      <c r="N42" s="64"/>
      <c r="O42" s="64"/>
    </row>
    <row r="43" spans="1:15" x14ac:dyDescent="0.2">
      <c r="A43" s="270" t="s">
        <v>224</v>
      </c>
      <c r="B43" s="270"/>
      <c r="C43" s="270"/>
      <c r="D43" s="270"/>
      <c r="E43" s="270"/>
      <c r="F43" s="270"/>
      <c r="G43" s="270"/>
      <c r="H43" s="270"/>
      <c r="I43" s="21"/>
      <c r="J43" s="64"/>
      <c r="K43" s="64"/>
      <c r="L43" s="64"/>
      <c r="M43" s="64"/>
      <c r="N43" s="64"/>
      <c r="O43" s="64"/>
    </row>
    <row r="44" spans="1:15" x14ac:dyDescent="0.2">
      <c r="A44" s="270" t="s">
        <v>78</v>
      </c>
      <c r="B44" s="270"/>
      <c r="C44" s="270"/>
      <c r="D44" s="270"/>
      <c r="E44" s="270"/>
      <c r="F44" s="270"/>
      <c r="G44" s="270"/>
      <c r="H44" s="270"/>
      <c r="I44" s="21"/>
      <c r="J44" s="64"/>
      <c r="K44" s="64"/>
      <c r="L44" s="64"/>
      <c r="M44" s="64"/>
      <c r="N44" s="64"/>
      <c r="O44" s="64"/>
    </row>
    <row r="45" spans="1:15" x14ac:dyDescent="0.2">
      <c r="A45" s="270" t="s">
        <v>231</v>
      </c>
      <c r="B45" s="270"/>
      <c r="C45" s="270"/>
      <c r="D45" s="270"/>
      <c r="E45" s="270"/>
      <c r="F45" s="270"/>
      <c r="G45" s="270"/>
      <c r="H45" s="270"/>
      <c r="I45" s="21"/>
      <c r="J45" s="64"/>
      <c r="K45" s="64"/>
      <c r="L45" s="64"/>
      <c r="M45" s="64"/>
      <c r="N45" s="64"/>
      <c r="O45" s="64"/>
    </row>
    <row r="46" spans="1:15" x14ac:dyDescent="0.2">
      <c r="A46" s="270" t="s">
        <v>1</v>
      </c>
      <c r="B46" s="270"/>
      <c r="C46" s="270"/>
      <c r="D46" s="270"/>
      <c r="E46" s="270"/>
      <c r="F46" s="270"/>
      <c r="G46" s="270"/>
      <c r="H46" s="270"/>
      <c r="I46" s="21"/>
      <c r="J46" s="64"/>
      <c r="K46" s="64"/>
      <c r="L46" s="64"/>
      <c r="M46" s="64"/>
      <c r="N46" s="64"/>
      <c r="O46" s="64"/>
    </row>
    <row r="47" spans="1:15" x14ac:dyDescent="0.2">
      <c r="A47" s="270" t="s">
        <v>180</v>
      </c>
      <c r="B47" s="270"/>
      <c r="C47" s="270"/>
      <c r="D47" s="270"/>
      <c r="E47" s="270"/>
      <c r="F47" s="270"/>
      <c r="G47" s="270"/>
      <c r="H47" s="270"/>
      <c r="I47" s="21"/>
      <c r="J47" s="64"/>
      <c r="K47" s="64"/>
      <c r="L47" s="64"/>
      <c r="M47" s="64"/>
      <c r="N47" s="64"/>
      <c r="O47" s="64"/>
    </row>
    <row r="48" spans="1:15" x14ac:dyDescent="0.2">
      <c r="A48" s="235" t="s">
        <v>166</v>
      </c>
      <c r="B48" s="235"/>
      <c r="C48" s="235"/>
      <c r="D48" s="21"/>
      <c r="E48" s="21"/>
      <c r="F48" s="21"/>
      <c r="G48" s="21"/>
      <c r="H48" s="21"/>
      <c r="I48" s="21"/>
      <c r="J48" s="64"/>
      <c r="K48" s="64"/>
      <c r="L48" s="64"/>
      <c r="M48" s="64"/>
      <c r="N48" s="64"/>
      <c r="O48" s="64"/>
    </row>
    <row r="49" spans="1:23" ht="13.5" thickBot="1" x14ac:dyDescent="0.25">
      <c r="A49" s="270" t="s">
        <v>158</v>
      </c>
      <c r="B49" s="270"/>
      <c r="C49" s="270"/>
      <c r="D49" s="270"/>
      <c r="E49" s="270"/>
      <c r="F49" s="270"/>
      <c r="G49" s="270"/>
      <c r="H49" s="270"/>
      <c r="I49" s="86"/>
      <c r="J49" s="64"/>
      <c r="K49" s="64"/>
      <c r="L49" s="64"/>
      <c r="M49" s="64"/>
      <c r="N49" s="64"/>
      <c r="O49" s="64"/>
    </row>
    <row r="50" spans="1:23" ht="13.5" customHeight="1" x14ac:dyDescent="0.2">
      <c r="A50" s="333" t="s">
        <v>195</v>
      </c>
      <c r="B50" s="237" t="s">
        <v>3</v>
      </c>
      <c r="C50" s="237" t="s">
        <v>4</v>
      </c>
      <c r="D50" s="223" t="s">
        <v>5</v>
      </c>
      <c r="E50" s="223"/>
      <c r="F50" s="223"/>
      <c r="G50" s="223"/>
      <c r="H50" s="223"/>
      <c r="I50" s="123"/>
      <c r="J50" s="223" t="s">
        <v>6</v>
      </c>
      <c r="K50" s="223"/>
      <c r="L50" s="223"/>
      <c r="M50" s="223"/>
      <c r="N50" s="223"/>
      <c r="O50" s="108"/>
    </row>
    <row r="51" spans="1:23" ht="13.5" customHeight="1" x14ac:dyDescent="0.2">
      <c r="A51" s="334"/>
      <c r="B51" s="238"/>
      <c r="C51" s="238"/>
      <c r="D51" s="221" t="s">
        <v>7</v>
      </c>
      <c r="E51" s="221"/>
      <c r="F51" s="221"/>
      <c r="G51" s="221" t="s">
        <v>8</v>
      </c>
      <c r="H51" s="221" t="s">
        <v>9</v>
      </c>
      <c r="I51" s="229" t="s">
        <v>167</v>
      </c>
      <c r="J51" s="221" t="s">
        <v>7</v>
      </c>
      <c r="K51" s="221"/>
      <c r="L51" s="221"/>
      <c r="M51" s="221" t="s">
        <v>8</v>
      </c>
      <c r="N51" s="221" t="s">
        <v>9</v>
      </c>
      <c r="O51" s="243" t="s">
        <v>167</v>
      </c>
    </row>
    <row r="52" spans="1:23" ht="23.25" customHeight="1" thickBot="1" x14ac:dyDescent="0.25">
      <c r="A52" s="335"/>
      <c r="B52" s="239"/>
      <c r="C52" s="239"/>
      <c r="D52" s="144" t="s">
        <v>10</v>
      </c>
      <c r="E52" s="144" t="s">
        <v>11</v>
      </c>
      <c r="F52" s="144" t="s">
        <v>12</v>
      </c>
      <c r="G52" s="240"/>
      <c r="H52" s="240"/>
      <c r="I52" s="222"/>
      <c r="J52" s="144" t="s">
        <v>10</v>
      </c>
      <c r="K52" s="144" t="s">
        <v>13</v>
      </c>
      <c r="L52" s="144" t="s">
        <v>12</v>
      </c>
      <c r="M52" s="240"/>
      <c r="N52" s="240"/>
      <c r="O52" s="228"/>
    </row>
    <row r="53" spans="1:23" ht="24.95" customHeight="1" x14ac:dyDescent="0.2">
      <c r="A53" s="189">
        <v>1</v>
      </c>
      <c r="B53" s="190" t="s">
        <v>155</v>
      </c>
      <c r="C53" s="190" t="s">
        <v>19</v>
      </c>
      <c r="D53" s="130">
        <v>2</v>
      </c>
      <c r="E53" s="130"/>
      <c r="F53" s="130">
        <v>1</v>
      </c>
      <c r="G53" s="130" t="s">
        <v>15</v>
      </c>
      <c r="H53" s="130">
        <v>5</v>
      </c>
      <c r="I53" s="130" t="s">
        <v>174</v>
      </c>
      <c r="J53" s="130"/>
      <c r="K53" s="130"/>
      <c r="L53" s="130"/>
      <c r="M53" s="130"/>
      <c r="N53" s="130"/>
      <c r="O53" s="83"/>
    </row>
    <row r="54" spans="1:23" ht="24.95" customHeight="1" x14ac:dyDescent="0.2">
      <c r="A54" s="31">
        <v>2</v>
      </c>
      <c r="B54" s="125" t="s">
        <v>135</v>
      </c>
      <c r="C54" s="125" t="s">
        <v>19</v>
      </c>
      <c r="D54" s="118">
        <v>2</v>
      </c>
      <c r="E54" s="118"/>
      <c r="F54" s="118">
        <v>1</v>
      </c>
      <c r="G54" s="118" t="s">
        <v>15</v>
      </c>
      <c r="H54" s="118">
        <v>4</v>
      </c>
      <c r="I54" s="118" t="s">
        <v>174</v>
      </c>
      <c r="J54" s="118"/>
      <c r="K54" s="118"/>
      <c r="L54" s="118"/>
      <c r="M54" s="118"/>
      <c r="N54" s="118"/>
      <c r="O54" s="120"/>
    </row>
    <row r="55" spans="1:23" ht="24.95" customHeight="1" x14ac:dyDescent="0.2">
      <c r="A55" s="31">
        <v>3</v>
      </c>
      <c r="B55" s="52" t="s">
        <v>237</v>
      </c>
      <c r="C55" s="52" t="s">
        <v>16</v>
      </c>
      <c r="D55" s="118">
        <v>2</v>
      </c>
      <c r="E55" s="118"/>
      <c r="F55" s="118">
        <v>1</v>
      </c>
      <c r="G55" s="118" t="s">
        <v>15</v>
      </c>
      <c r="H55" s="118">
        <v>5</v>
      </c>
      <c r="I55" s="118" t="s">
        <v>174</v>
      </c>
      <c r="J55" s="118"/>
      <c r="K55" s="118"/>
      <c r="L55" s="118"/>
      <c r="M55" s="118"/>
      <c r="N55" s="118"/>
      <c r="O55" s="120"/>
      <c r="W55" s="5"/>
    </row>
    <row r="56" spans="1:23" ht="24.95" customHeight="1" x14ac:dyDescent="0.2">
      <c r="A56" s="31">
        <v>4</v>
      </c>
      <c r="B56" s="125" t="s">
        <v>87</v>
      </c>
      <c r="C56" s="52" t="s">
        <v>22</v>
      </c>
      <c r="D56" s="118">
        <v>2</v>
      </c>
      <c r="E56" s="118"/>
      <c r="F56" s="118">
        <v>1</v>
      </c>
      <c r="G56" s="118" t="s">
        <v>15</v>
      </c>
      <c r="H56" s="118">
        <v>5</v>
      </c>
      <c r="I56" s="118" t="s">
        <v>174</v>
      </c>
      <c r="J56" s="118"/>
      <c r="K56" s="118"/>
      <c r="L56" s="118"/>
      <c r="M56" s="118"/>
      <c r="N56" s="118"/>
      <c r="O56" s="120"/>
    </row>
    <row r="57" spans="1:23" ht="24.95" customHeight="1" x14ac:dyDescent="0.2">
      <c r="A57" s="31">
        <v>5</v>
      </c>
      <c r="B57" s="125" t="s">
        <v>88</v>
      </c>
      <c r="C57" s="52" t="s">
        <v>14</v>
      </c>
      <c r="D57" s="118">
        <v>2</v>
      </c>
      <c r="E57" s="118"/>
      <c r="F57" s="118">
        <v>1</v>
      </c>
      <c r="G57" s="118" t="s">
        <v>15</v>
      </c>
      <c r="H57" s="118">
        <v>5</v>
      </c>
      <c r="I57" s="118" t="s">
        <v>174</v>
      </c>
      <c r="J57" s="118"/>
      <c r="K57" s="118"/>
      <c r="L57" s="118"/>
      <c r="M57" s="118"/>
      <c r="N57" s="118"/>
      <c r="O57" s="120"/>
    </row>
    <row r="58" spans="1:23" ht="24.95" customHeight="1" x14ac:dyDescent="0.2">
      <c r="A58" s="31">
        <v>6</v>
      </c>
      <c r="B58" s="125" t="s">
        <v>196</v>
      </c>
      <c r="C58" s="52" t="s">
        <v>22</v>
      </c>
      <c r="D58" s="118">
        <v>0</v>
      </c>
      <c r="E58" s="118"/>
      <c r="F58" s="118">
        <v>2</v>
      </c>
      <c r="G58" s="118" t="s">
        <v>20</v>
      </c>
      <c r="H58" s="118">
        <v>1</v>
      </c>
      <c r="I58" s="118" t="s">
        <v>174</v>
      </c>
      <c r="J58" s="118"/>
      <c r="K58" s="118"/>
      <c r="L58" s="118"/>
      <c r="M58" s="118"/>
      <c r="N58" s="118"/>
      <c r="O58" s="120"/>
      <c r="W58" s="5"/>
    </row>
    <row r="59" spans="1:23" ht="24.95" customHeight="1" x14ac:dyDescent="0.2">
      <c r="A59" s="31">
        <v>7</v>
      </c>
      <c r="B59" s="125" t="s">
        <v>84</v>
      </c>
      <c r="C59" s="52" t="s">
        <v>22</v>
      </c>
      <c r="D59" s="118"/>
      <c r="E59" s="118">
        <v>70</v>
      </c>
      <c r="F59" s="118"/>
      <c r="G59" s="118" t="s">
        <v>20</v>
      </c>
      <c r="H59" s="118">
        <v>5</v>
      </c>
      <c r="I59" s="118" t="s">
        <v>174</v>
      </c>
      <c r="J59" s="118"/>
      <c r="K59" s="118"/>
      <c r="L59" s="118"/>
      <c r="M59" s="118"/>
      <c r="N59" s="118"/>
      <c r="O59" s="120"/>
    </row>
    <row r="60" spans="1:23" ht="24.95" customHeight="1" x14ac:dyDescent="0.2">
      <c r="A60" s="31">
        <v>8</v>
      </c>
      <c r="B60" s="125" t="s">
        <v>89</v>
      </c>
      <c r="C60" s="52" t="s">
        <v>14</v>
      </c>
      <c r="D60" s="118"/>
      <c r="E60" s="118"/>
      <c r="F60" s="118"/>
      <c r="G60" s="118"/>
      <c r="H60" s="118"/>
      <c r="I60" s="118"/>
      <c r="J60" s="118">
        <v>2</v>
      </c>
      <c r="K60" s="118"/>
      <c r="L60" s="118">
        <v>1</v>
      </c>
      <c r="M60" s="118" t="s">
        <v>15</v>
      </c>
      <c r="N60" s="118">
        <v>5</v>
      </c>
      <c r="O60" s="120" t="s">
        <v>174</v>
      </c>
    </row>
    <row r="61" spans="1:23" ht="24.95" customHeight="1" x14ac:dyDescent="0.2">
      <c r="A61" s="31">
        <v>9</v>
      </c>
      <c r="B61" s="125" t="s">
        <v>90</v>
      </c>
      <c r="C61" s="125" t="s">
        <v>22</v>
      </c>
      <c r="D61" s="118"/>
      <c r="E61" s="118"/>
      <c r="F61" s="118"/>
      <c r="G61" s="118"/>
      <c r="H61" s="118"/>
      <c r="I61" s="118"/>
      <c r="J61" s="118">
        <v>2</v>
      </c>
      <c r="K61" s="118"/>
      <c r="L61" s="118">
        <v>1</v>
      </c>
      <c r="M61" s="118" t="s">
        <v>15</v>
      </c>
      <c r="N61" s="118">
        <v>6</v>
      </c>
      <c r="O61" s="120" t="s">
        <v>174</v>
      </c>
    </row>
    <row r="62" spans="1:23" ht="24.95" customHeight="1" x14ac:dyDescent="0.2">
      <c r="A62" s="31">
        <v>10</v>
      </c>
      <c r="B62" s="125" t="s">
        <v>142</v>
      </c>
      <c r="C62" s="125" t="s">
        <v>19</v>
      </c>
      <c r="D62" s="118"/>
      <c r="E62" s="118"/>
      <c r="F62" s="118"/>
      <c r="G62" s="118"/>
      <c r="H62" s="118"/>
      <c r="I62" s="118"/>
      <c r="J62" s="118">
        <v>1</v>
      </c>
      <c r="K62" s="118"/>
      <c r="L62" s="118">
        <v>1</v>
      </c>
      <c r="M62" s="118" t="s">
        <v>15</v>
      </c>
      <c r="N62" s="118">
        <v>3</v>
      </c>
      <c r="O62" s="120" t="s">
        <v>174</v>
      </c>
    </row>
    <row r="63" spans="1:23" ht="24.95" customHeight="1" x14ac:dyDescent="0.2">
      <c r="A63" s="31">
        <v>11</v>
      </c>
      <c r="B63" s="125" t="s">
        <v>143</v>
      </c>
      <c r="C63" s="52" t="s">
        <v>22</v>
      </c>
      <c r="D63" s="118"/>
      <c r="E63" s="118"/>
      <c r="F63" s="118"/>
      <c r="G63" s="118"/>
      <c r="H63" s="118"/>
      <c r="I63" s="118"/>
      <c r="J63" s="118">
        <v>2</v>
      </c>
      <c r="K63" s="118"/>
      <c r="L63" s="118">
        <v>1</v>
      </c>
      <c r="M63" s="118" t="s">
        <v>15</v>
      </c>
      <c r="N63" s="118">
        <v>5</v>
      </c>
      <c r="O63" s="120" t="s">
        <v>174</v>
      </c>
    </row>
    <row r="64" spans="1:23" ht="24.95" customHeight="1" x14ac:dyDescent="0.2">
      <c r="A64" s="31">
        <v>12</v>
      </c>
      <c r="B64" s="125" t="s">
        <v>91</v>
      </c>
      <c r="C64" s="52" t="s">
        <v>14</v>
      </c>
      <c r="D64" s="118"/>
      <c r="E64" s="118"/>
      <c r="F64" s="118"/>
      <c r="G64" s="118"/>
      <c r="H64" s="118"/>
      <c r="I64" s="118"/>
      <c r="J64" s="118">
        <v>2</v>
      </c>
      <c r="K64" s="118"/>
      <c r="L64" s="118">
        <v>2</v>
      </c>
      <c r="M64" s="118" t="s">
        <v>15</v>
      </c>
      <c r="N64" s="118">
        <v>5</v>
      </c>
      <c r="O64" s="120" t="s">
        <v>174</v>
      </c>
    </row>
    <row r="65" spans="1:15" ht="33.75" customHeight="1" x14ac:dyDescent="0.2">
      <c r="A65" s="31">
        <v>13</v>
      </c>
      <c r="B65" s="125" t="s">
        <v>196</v>
      </c>
      <c r="C65" s="52" t="s">
        <v>22</v>
      </c>
      <c r="D65" s="67"/>
      <c r="E65" s="67"/>
      <c r="F65" s="67"/>
      <c r="G65" s="67"/>
      <c r="H65" s="67"/>
      <c r="I65" s="67"/>
      <c r="J65" s="118">
        <v>0</v>
      </c>
      <c r="K65" s="118"/>
      <c r="L65" s="118">
        <v>2</v>
      </c>
      <c r="M65" s="118" t="s">
        <v>20</v>
      </c>
      <c r="N65" s="118">
        <v>1</v>
      </c>
      <c r="O65" s="120" t="s">
        <v>174</v>
      </c>
    </row>
    <row r="66" spans="1:15" ht="24.95" customHeight="1" x14ac:dyDescent="0.2">
      <c r="A66" s="31">
        <v>14</v>
      </c>
      <c r="B66" s="125" t="s">
        <v>84</v>
      </c>
      <c r="C66" s="52" t="s">
        <v>22</v>
      </c>
      <c r="D66" s="67"/>
      <c r="E66" s="67"/>
      <c r="F66" s="67"/>
      <c r="G66" s="67"/>
      <c r="H66" s="67"/>
      <c r="I66" s="67"/>
      <c r="J66" s="118"/>
      <c r="K66" s="118">
        <v>70</v>
      </c>
      <c r="L66" s="118"/>
      <c r="M66" s="118" t="s">
        <v>20</v>
      </c>
      <c r="N66" s="118">
        <v>5</v>
      </c>
      <c r="O66" s="120" t="s">
        <v>174</v>
      </c>
    </row>
    <row r="67" spans="1:15" x14ac:dyDescent="0.2">
      <c r="A67" s="31"/>
      <c r="B67" s="17" t="s">
        <v>116</v>
      </c>
      <c r="C67" s="125"/>
      <c r="D67" s="118">
        <f>SUM(D53:D66)</f>
        <v>10</v>
      </c>
      <c r="E67" s="118">
        <v>5</v>
      </c>
      <c r="F67" s="118">
        <f>SUM(F53:F66)</f>
        <v>7</v>
      </c>
      <c r="G67" s="118"/>
      <c r="H67" s="118">
        <f>SUM(H53:H66)</f>
        <v>30</v>
      </c>
      <c r="I67" s="118"/>
      <c r="J67" s="118">
        <f>SUM(J60:J66)</f>
        <v>9</v>
      </c>
      <c r="K67" s="118">
        <v>5</v>
      </c>
      <c r="L67" s="118">
        <f>SUM(L60:L66)</f>
        <v>8</v>
      </c>
      <c r="M67" s="118"/>
      <c r="N67" s="118">
        <f>SUM(N60:N66)</f>
        <v>30</v>
      </c>
      <c r="O67" s="120"/>
    </row>
    <row r="68" spans="1:15" ht="26.25" customHeight="1" x14ac:dyDescent="0.2">
      <c r="A68" s="31"/>
      <c r="B68" s="126" t="s">
        <v>190</v>
      </c>
      <c r="C68" s="221">
        <f>D67+E67+F67</f>
        <v>22</v>
      </c>
      <c r="D68" s="221"/>
      <c r="E68" s="221"/>
      <c r="F68" s="221"/>
      <c r="G68" s="221"/>
      <c r="H68" s="118" t="s">
        <v>25</v>
      </c>
      <c r="I68" s="118"/>
      <c r="J68" s="221">
        <f>J67+K67+L67</f>
        <v>22</v>
      </c>
      <c r="K68" s="221"/>
      <c r="L68" s="221"/>
      <c r="M68" s="221"/>
      <c r="N68" s="118" t="s">
        <v>25</v>
      </c>
      <c r="O68" s="120"/>
    </row>
    <row r="69" spans="1:15" ht="18" customHeight="1" x14ac:dyDescent="0.2">
      <c r="A69" s="31"/>
      <c r="B69" s="126" t="s">
        <v>161</v>
      </c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71"/>
    </row>
    <row r="70" spans="1:15" ht="18" customHeight="1" x14ac:dyDescent="0.2">
      <c r="A70" s="31"/>
      <c r="B70" s="126" t="s">
        <v>124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71"/>
    </row>
    <row r="71" spans="1:15" ht="26.25" customHeight="1" thickBot="1" x14ac:dyDescent="0.25">
      <c r="A71" s="97"/>
      <c r="B71" s="143" t="s">
        <v>162</v>
      </c>
      <c r="C71" s="74"/>
      <c r="D71" s="127">
        <v>140</v>
      </c>
      <c r="E71" s="127">
        <v>70</v>
      </c>
      <c r="F71" s="127">
        <f>F67*14</f>
        <v>98</v>
      </c>
      <c r="G71" s="127"/>
      <c r="H71" s="127"/>
      <c r="I71" s="127"/>
      <c r="J71" s="127">
        <f>J67*14</f>
        <v>126</v>
      </c>
      <c r="K71" s="127">
        <v>70</v>
      </c>
      <c r="L71" s="127">
        <f>L67*14</f>
        <v>112</v>
      </c>
      <c r="M71" s="74"/>
      <c r="N71" s="74"/>
      <c r="O71" s="76"/>
    </row>
    <row r="72" spans="1:15" ht="24.75" customHeight="1" thickBot="1" x14ac:dyDescent="0.25">
      <c r="A72" s="102"/>
      <c r="B72" s="15"/>
      <c r="C72" s="104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</row>
    <row r="73" spans="1:15" ht="15" customHeight="1" x14ac:dyDescent="0.2">
      <c r="A73" s="333" t="s">
        <v>195</v>
      </c>
      <c r="B73" s="237" t="s">
        <v>33</v>
      </c>
      <c r="C73" s="242" t="s">
        <v>4</v>
      </c>
      <c r="D73" s="321" t="s">
        <v>5</v>
      </c>
      <c r="E73" s="322"/>
      <c r="F73" s="322"/>
      <c r="G73" s="322"/>
      <c r="H73" s="322"/>
      <c r="I73" s="323"/>
      <c r="J73" s="321" t="s">
        <v>6</v>
      </c>
      <c r="K73" s="322"/>
      <c r="L73" s="322"/>
      <c r="M73" s="322"/>
      <c r="N73" s="322"/>
      <c r="O73" s="327"/>
    </row>
    <row r="74" spans="1:15" ht="15" customHeight="1" x14ac:dyDescent="0.2">
      <c r="A74" s="334"/>
      <c r="B74" s="238"/>
      <c r="C74" s="229"/>
      <c r="D74" s="324"/>
      <c r="E74" s="325"/>
      <c r="F74" s="325"/>
      <c r="G74" s="325"/>
      <c r="H74" s="325"/>
      <c r="I74" s="326"/>
      <c r="J74" s="324"/>
      <c r="K74" s="325"/>
      <c r="L74" s="325"/>
      <c r="M74" s="325"/>
      <c r="N74" s="325"/>
      <c r="O74" s="328"/>
    </row>
    <row r="75" spans="1:15" ht="15.75" customHeight="1" x14ac:dyDescent="0.2">
      <c r="A75" s="334"/>
      <c r="B75" s="238"/>
      <c r="C75" s="229"/>
      <c r="D75" s="229" t="s">
        <v>7</v>
      </c>
      <c r="E75" s="229"/>
      <c r="F75" s="229"/>
      <c r="G75" s="229" t="s">
        <v>8</v>
      </c>
      <c r="H75" s="229" t="s">
        <v>9</v>
      </c>
      <c r="I75" s="229" t="s">
        <v>167</v>
      </c>
      <c r="J75" s="229" t="s">
        <v>7</v>
      </c>
      <c r="K75" s="229"/>
      <c r="L75" s="229"/>
      <c r="M75" s="229" t="s">
        <v>8</v>
      </c>
      <c r="N75" s="229" t="s">
        <v>9</v>
      </c>
      <c r="O75" s="243" t="s">
        <v>167</v>
      </c>
    </row>
    <row r="76" spans="1:15" ht="15.75" customHeight="1" x14ac:dyDescent="0.2">
      <c r="A76" s="334"/>
      <c r="B76" s="238"/>
      <c r="C76" s="229"/>
      <c r="D76" s="30" t="s">
        <v>10</v>
      </c>
      <c r="E76" s="30" t="s">
        <v>11</v>
      </c>
      <c r="F76" s="30" t="s">
        <v>12</v>
      </c>
      <c r="G76" s="229"/>
      <c r="H76" s="229"/>
      <c r="I76" s="273"/>
      <c r="J76" s="30" t="s">
        <v>10</v>
      </c>
      <c r="K76" s="30" t="s">
        <v>13</v>
      </c>
      <c r="L76" s="30" t="s">
        <v>12</v>
      </c>
      <c r="M76" s="229"/>
      <c r="N76" s="229"/>
      <c r="O76" s="274"/>
    </row>
    <row r="77" spans="1:15" ht="13.5" thickBot="1" x14ac:dyDescent="0.25">
      <c r="A77" s="109">
        <v>1</v>
      </c>
      <c r="B77" s="20" t="s">
        <v>29</v>
      </c>
      <c r="C77" s="74" t="s">
        <v>19</v>
      </c>
      <c r="D77" s="75">
        <v>1</v>
      </c>
      <c r="E77" s="75"/>
      <c r="F77" s="75">
        <v>1</v>
      </c>
      <c r="G77" s="75" t="s">
        <v>20</v>
      </c>
      <c r="H77" s="75">
        <v>1</v>
      </c>
      <c r="I77" s="30" t="s">
        <v>174</v>
      </c>
      <c r="J77" s="75">
        <v>1</v>
      </c>
      <c r="K77" s="75"/>
      <c r="L77" s="75">
        <v>1</v>
      </c>
      <c r="M77" s="75" t="s">
        <v>20</v>
      </c>
      <c r="N77" s="75">
        <v>1</v>
      </c>
      <c r="O77" s="30" t="s">
        <v>174</v>
      </c>
    </row>
    <row r="78" spans="1:15" x14ac:dyDescent="0.2">
      <c r="A78" s="102"/>
      <c r="B78" s="15"/>
      <c r="C78" s="104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</row>
    <row r="79" spans="1:15" ht="15.75" customHeight="1" thickBot="1" x14ac:dyDescent="0.25">
      <c r="A79" s="339" t="s">
        <v>34</v>
      </c>
      <c r="B79" s="339"/>
      <c r="C79" s="339"/>
      <c r="D79" s="339" t="s">
        <v>35</v>
      </c>
      <c r="E79" s="339"/>
      <c r="F79" s="339"/>
      <c r="G79" s="339"/>
      <c r="H79" s="339"/>
      <c r="I79" s="106"/>
      <c r="J79" s="339" t="s">
        <v>191</v>
      </c>
      <c r="K79" s="339"/>
      <c r="L79" s="339"/>
      <c r="M79" s="339"/>
      <c r="N79" s="339"/>
      <c r="O79" s="85"/>
    </row>
    <row r="80" spans="1:15" ht="22.5" customHeight="1" thickBot="1" x14ac:dyDescent="0.25">
      <c r="A80" s="336" t="s">
        <v>36</v>
      </c>
      <c r="B80" s="337"/>
      <c r="C80" s="338"/>
      <c r="D80" s="336" t="s">
        <v>164</v>
      </c>
      <c r="E80" s="337"/>
      <c r="F80" s="337"/>
      <c r="G80" s="337"/>
      <c r="H80" s="337"/>
      <c r="I80" s="107"/>
      <c r="J80" s="336" t="s">
        <v>86</v>
      </c>
      <c r="K80" s="337"/>
      <c r="L80" s="337"/>
      <c r="M80" s="337"/>
      <c r="N80" s="338"/>
      <c r="O80" s="85"/>
    </row>
    <row r="81" spans="1:15" x14ac:dyDescent="0.2">
      <c r="A81" s="270" t="s">
        <v>217</v>
      </c>
      <c r="B81" s="270"/>
      <c r="C81" s="270"/>
      <c r="D81" s="270"/>
      <c r="E81" s="270"/>
      <c r="F81" s="270"/>
      <c r="G81" s="270"/>
      <c r="H81" s="270"/>
      <c r="I81" s="21"/>
      <c r="J81" s="105"/>
      <c r="K81" s="105"/>
      <c r="L81" s="105"/>
      <c r="M81" s="105"/>
      <c r="N81" s="105"/>
      <c r="O81" s="105"/>
    </row>
    <row r="82" spans="1:15" x14ac:dyDescent="0.2">
      <c r="A82" s="270" t="s">
        <v>224</v>
      </c>
      <c r="B82" s="270"/>
      <c r="C82" s="270"/>
      <c r="D82" s="270"/>
      <c r="E82" s="270"/>
      <c r="F82" s="270"/>
      <c r="G82" s="270"/>
      <c r="H82" s="270"/>
      <c r="I82" s="21"/>
      <c r="J82" s="105"/>
      <c r="K82" s="105"/>
      <c r="L82" s="105"/>
      <c r="M82" s="105"/>
      <c r="N82" s="105"/>
      <c r="O82" s="105"/>
    </row>
    <row r="83" spans="1:15" x14ac:dyDescent="0.2">
      <c r="A83" s="270" t="s">
        <v>78</v>
      </c>
      <c r="B83" s="270"/>
      <c r="C83" s="270"/>
      <c r="D83" s="270"/>
      <c r="E83" s="270"/>
      <c r="F83" s="270"/>
      <c r="G83" s="270"/>
      <c r="H83" s="270"/>
      <c r="I83" s="21"/>
      <c r="J83" s="64"/>
      <c r="K83" s="64"/>
      <c r="L83" s="64"/>
      <c r="M83" s="64"/>
      <c r="N83" s="64"/>
      <c r="O83" s="64"/>
    </row>
    <row r="84" spans="1:15" x14ac:dyDescent="0.2">
      <c r="A84" s="270" t="s">
        <v>231</v>
      </c>
      <c r="B84" s="270"/>
      <c r="C84" s="270"/>
      <c r="D84" s="270"/>
      <c r="E84" s="270"/>
      <c r="F84" s="270"/>
      <c r="G84" s="270"/>
      <c r="H84" s="270"/>
      <c r="I84" s="21"/>
      <c r="J84" s="64"/>
      <c r="K84" s="64"/>
      <c r="L84" s="64"/>
      <c r="M84" s="64"/>
      <c r="N84" s="64"/>
      <c r="O84" s="64"/>
    </row>
    <row r="85" spans="1:15" x14ac:dyDescent="0.2">
      <c r="A85" s="340" t="s">
        <v>92</v>
      </c>
      <c r="B85" s="271"/>
      <c r="C85" s="271"/>
      <c r="D85" s="271"/>
      <c r="E85" s="271"/>
      <c r="F85" s="271"/>
      <c r="G85" s="271"/>
      <c r="H85" s="271"/>
      <c r="I85" s="86"/>
      <c r="J85" s="64"/>
      <c r="K85" s="64"/>
      <c r="L85" s="64"/>
      <c r="M85" s="64"/>
      <c r="N85" s="64"/>
      <c r="O85" s="64"/>
    </row>
    <row r="86" spans="1:15" x14ac:dyDescent="0.2">
      <c r="A86" s="270" t="s">
        <v>1</v>
      </c>
      <c r="B86" s="270"/>
      <c r="C86" s="270"/>
      <c r="D86" s="270"/>
      <c r="E86" s="270"/>
      <c r="F86" s="270"/>
      <c r="G86" s="270"/>
      <c r="H86" s="270"/>
      <c r="I86" s="21"/>
      <c r="J86" s="64"/>
      <c r="K86" s="64"/>
      <c r="L86" s="64"/>
      <c r="M86" s="64"/>
      <c r="N86" s="64"/>
      <c r="O86" s="64"/>
    </row>
    <row r="87" spans="1:15" x14ac:dyDescent="0.2">
      <c r="A87" s="270" t="s">
        <v>180</v>
      </c>
      <c r="B87" s="270"/>
      <c r="C87" s="270"/>
      <c r="D87" s="270"/>
      <c r="E87" s="270"/>
      <c r="F87" s="270"/>
      <c r="G87" s="270"/>
      <c r="H87" s="270"/>
      <c r="I87" s="21"/>
      <c r="J87" s="64"/>
      <c r="K87" s="64"/>
      <c r="L87" s="64"/>
      <c r="M87" s="64"/>
      <c r="N87" s="64"/>
      <c r="O87" s="64"/>
    </row>
    <row r="88" spans="1:15" x14ac:dyDescent="0.2">
      <c r="A88" s="235" t="s">
        <v>166</v>
      </c>
      <c r="B88" s="235"/>
      <c r="C88" s="235"/>
      <c r="D88" s="21"/>
      <c r="E88" s="21"/>
      <c r="F88" s="21"/>
      <c r="G88" s="21"/>
      <c r="H88" s="21"/>
      <c r="I88" s="21"/>
      <c r="J88" s="64"/>
      <c r="K88" s="64"/>
      <c r="L88" s="64"/>
      <c r="M88" s="64"/>
      <c r="N88" s="64"/>
      <c r="O88" s="64"/>
    </row>
    <row r="89" spans="1:15" ht="13.5" thickBot="1" x14ac:dyDescent="0.25">
      <c r="A89" s="270" t="s">
        <v>159</v>
      </c>
      <c r="B89" s="270"/>
      <c r="C89" s="270"/>
      <c r="D89" s="270"/>
      <c r="E89" s="270"/>
      <c r="F89" s="270"/>
      <c r="G89" s="270"/>
      <c r="H89" s="270"/>
      <c r="I89" s="86"/>
      <c r="J89" s="64"/>
      <c r="K89" s="64"/>
      <c r="L89" s="64"/>
      <c r="M89" s="64"/>
      <c r="N89" s="64"/>
      <c r="O89" s="64"/>
    </row>
    <row r="90" spans="1:15" ht="13.5" customHeight="1" x14ac:dyDescent="0.2">
      <c r="A90" s="333" t="s">
        <v>195</v>
      </c>
      <c r="B90" s="341" t="s">
        <v>3</v>
      </c>
      <c r="C90" s="341" t="s">
        <v>4</v>
      </c>
      <c r="D90" s="331" t="s">
        <v>5</v>
      </c>
      <c r="E90" s="331"/>
      <c r="F90" s="331"/>
      <c r="G90" s="331"/>
      <c r="H90" s="331"/>
      <c r="I90" s="139"/>
      <c r="J90" s="331" t="s">
        <v>6</v>
      </c>
      <c r="K90" s="331"/>
      <c r="L90" s="331"/>
      <c r="M90" s="331"/>
      <c r="N90" s="331"/>
      <c r="O90" s="110"/>
    </row>
    <row r="91" spans="1:15" ht="13.5" customHeight="1" x14ac:dyDescent="0.2">
      <c r="A91" s="334"/>
      <c r="B91" s="342"/>
      <c r="C91" s="342"/>
      <c r="D91" s="344" t="s">
        <v>7</v>
      </c>
      <c r="E91" s="344"/>
      <c r="F91" s="344"/>
      <c r="G91" s="344" t="s">
        <v>8</v>
      </c>
      <c r="H91" s="344" t="s">
        <v>9</v>
      </c>
      <c r="I91" s="229" t="s">
        <v>167</v>
      </c>
      <c r="J91" s="344" t="s">
        <v>7</v>
      </c>
      <c r="K91" s="344"/>
      <c r="L91" s="344"/>
      <c r="M91" s="344" t="s">
        <v>8</v>
      </c>
      <c r="N91" s="344" t="s">
        <v>9</v>
      </c>
      <c r="O91" s="243" t="s">
        <v>167</v>
      </c>
    </row>
    <row r="92" spans="1:15" ht="30.75" customHeight="1" thickBot="1" x14ac:dyDescent="0.25">
      <c r="A92" s="335"/>
      <c r="B92" s="343"/>
      <c r="C92" s="343"/>
      <c r="D92" s="191" t="s">
        <v>10</v>
      </c>
      <c r="E92" s="191" t="s">
        <v>11</v>
      </c>
      <c r="F92" s="191" t="s">
        <v>12</v>
      </c>
      <c r="G92" s="345"/>
      <c r="H92" s="345"/>
      <c r="I92" s="222"/>
      <c r="J92" s="191" t="s">
        <v>10</v>
      </c>
      <c r="K92" s="191" t="s">
        <v>13</v>
      </c>
      <c r="L92" s="191" t="s">
        <v>12</v>
      </c>
      <c r="M92" s="345"/>
      <c r="N92" s="345"/>
      <c r="O92" s="228"/>
    </row>
    <row r="93" spans="1:15" ht="24.95" customHeight="1" x14ac:dyDescent="0.2">
      <c r="A93" s="189">
        <v>1</v>
      </c>
      <c r="B93" s="190" t="s">
        <v>93</v>
      </c>
      <c r="C93" s="190" t="s">
        <v>22</v>
      </c>
      <c r="D93" s="130">
        <v>2</v>
      </c>
      <c r="E93" s="130"/>
      <c r="F93" s="130">
        <v>1</v>
      </c>
      <c r="G93" s="130" t="s">
        <v>15</v>
      </c>
      <c r="H93" s="130">
        <v>3</v>
      </c>
      <c r="I93" s="130" t="s">
        <v>174</v>
      </c>
      <c r="J93" s="130"/>
      <c r="K93" s="130"/>
      <c r="L93" s="130"/>
      <c r="M93" s="130"/>
      <c r="N93" s="130"/>
      <c r="O93" s="83"/>
    </row>
    <row r="94" spans="1:15" ht="24.95" customHeight="1" x14ac:dyDescent="0.2">
      <c r="A94" s="31">
        <v>2</v>
      </c>
      <c r="B94" s="125" t="s">
        <v>94</v>
      </c>
      <c r="C94" s="125" t="s">
        <v>22</v>
      </c>
      <c r="D94" s="118">
        <v>2</v>
      </c>
      <c r="E94" s="118"/>
      <c r="F94" s="118">
        <v>1</v>
      </c>
      <c r="G94" s="118" t="s">
        <v>15</v>
      </c>
      <c r="H94" s="118">
        <v>3</v>
      </c>
      <c r="I94" s="118" t="s">
        <v>174</v>
      </c>
      <c r="J94" s="118"/>
      <c r="K94" s="118"/>
      <c r="L94" s="118"/>
      <c r="M94" s="118"/>
      <c r="N94" s="118"/>
      <c r="O94" s="120"/>
    </row>
    <row r="95" spans="1:15" ht="24.95" customHeight="1" x14ac:dyDescent="0.2">
      <c r="A95" s="31">
        <v>3</v>
      </c>
      <c r="B95" s="125" t="s">
        <v>144</v>
      </c>
      <c r="C95" s="125" t="s">
        <v>22</v>
      </c>
      <c r="D95" s="118">
        <v>2</v>
      </c>
      <c r="E95" s="118"/>
      <c r="F95" s="118">
        <v>1</v>
      </c>
      <c r="G95" s="118" t="s">
        <v>15</v>
      </c>
      <c r="H95" s="118">
        <v>3</v>
      </c>
      <c r="I95" s="118" t="s">
        <v>174</v>
      </c>
      <c r="J95" s="118"/>
      <c r="K95" s="118"/>
      <c r="L95" s="118"/>
      <c r="M95" s="118"/>
      <c r="N95" s="118"/>
      <c r="O95" s="120"/>
    </row>
    <row r="96" spans="1:15" ht="24.95" customHeight="1" x14ac:dyDescent="0.2">
      <c r="A96" s="31">
        <v>4</v>
      </c>
      <c r="B96" s="17" t="s">
        <v>97</v>
      </c>
      <c r="C96" s="125" t="s">
        <v>22</v>
      </c>
      <c r="D96" s="118">
        <v>2</v>
      </c>
      <c r="E96" s="118"/>
      <c r="F96" s="118">
        <v>1</v>
      </c>
      <c r="G96" s="118" t="s">
        <v>15</v>
      </c>
      <c r="H96" s="118">
        <v>5</v>
      </c>
      <c r="I96" s="118" t="s">
        <v>174</v>
      </c>
      <c r="J96" s="118"/>
      <c r="K96" s="118"/>
      <c r="L96" s="118"/>
      <c r="M96" s="118"/>
      <c r="N96" s="118"/>
      <c r="O96" s="120"/>
    </row>
    <row r="97" spans="1:15" ht="24.95" customHeight="1" x14ac:dyDescent="0.2">
      <c r="A97" s="31">
        <v>5</v>
      </c>
      <c r="B97" s="17" t="s">
        <v>98</v>
      </c>
      <c r="C97" s="125" t="s">
        <v>22</v>
      </c>
      <c r="D97" s="118">
        <v>2</v>
      </c>
      <c r="E97" s="118"/>
      <c r="F97" s="118">
        <v>1</v>
      </c>
      <c r="G97" s="118" t="s">
        <v>15</v>
      </c>
      <c r="H97" s="118">
        <v>5</v>
      </c>
      <c r="I97" s="118" t="s">
        <v>174</v>
      </c>
      <c r="J97" s="118"/>
      <c r="K97" s="118"/>
      <c r="L97" s="118"/>
      <c r="M97" s="118"/>
      <c r="N97" s="118"/>
      <c r="O97" s="120"/>
    </row>
    <row r="98" spans="1:15" ht="24.95" customHeight="1" x14ac:dyDescent="0.2">
      <c r="A98" s="31">
        <v>6</v>
      </c>
      <c r="B98" s="17" t="s">
        <v>99</v>
      </c>
      <c r="C98" s="125" t="s">
        <v>22</v>
      </c>
      <c r="D98" s="118">
        <v>2</v>
      </c>
      <c r="E98" s="118"/>
      <c r="F98" s="118">
        <v>1</v>
      </c>
      <c r="G98" s="118" t="s">
        <v>15</v>
      </c>
      <c r="H98" s="118">
        <v>5</v>
      </c>
      <c r="I98" s="118" t="s">
        <v>174</v>
      </c>
      <c r="J98" s="118"/>
      <c r="K98" s="118"/>
      <c r="L98" s="118"/>
      <c r="M98" s="118"/>
      <c r="N98" s="118"/>
      <c r="O98" s="120"/>
    </row>
    <row r="99" spans="1:15" ht="24.95" customHeight="1" x14ac:dyDescent="0.2">
      <c r="A99" s="31">
        <v>7</v>
      </c>
      <c r="B99" s="125" t="s">
        <v>200</v>
      </c>
      <c r="C99" s="125" t="s">
        <v>22</v>
      </c>
      <c r="D99" s="118">
        <v>0</v>
      </c>
      <c r="E99" s="118"/>
      <c r="F99" s="118">
        <v>2</v>
      </c>
      <c r="G99" s="118" t="s">
        <v>20</v>
      </c>
      <c r="H99" s="118">
        <v>1</v>
      </c>
      <c r="I99" s="118" t="s">
        <v>174</v>
      </c>
      <c r="J99" s="118"/>
      <c r="K99" s="118"/>
      <c r="L99" s="118"/>
      <c r="M99" s="118"/>
      <c r="N99" s="118"/>
      <c r="O99" s="120"/>
    </row>
    <row r="100" spans="1:15" ht="24.95" customHeight="1" x14ac:dyDescent="0.2">
      <c r="A100" s="31">
        <v>8</v>
      </c>
      <c r="B100" s="125" t="s">
        <v>84</v>
      </c>
      <c r="C100" s="125" t="s">
        <v>22</v>
      </c>
      <c r="D100" s="118"/>
      <c r="E100" s="118">
        <v>56</v>
      </c>
      <c r="F100" s="118"/>
      <c r="G100" s="118" t="s">
        <v>20</v>
      </c>
      <c r="H100" s="118">
        <v>5</v>
      </c>
      <c r="I100" s="118" t="s">
        <v>174</v>
      </c>
      <c r="J100" s="118"/>
      <c r="K100" s="118"/>
      <c r="L100" s="118"/>
      <c r="M100" s="118"/>
      <c r="N100" s="118"/>
      <c r="O100" s="120"/>
    </row>
    <row r="101" spans="1:15" ht="24.95" customHeight="1" x14ac:dyDescent="0.2">
      <c r="A101" s="31">
        <v>9</v>
      </c>
      <c r="B101" s="125" t="s">
        <v>95</v>
      </c>
      <c r="C101" s="125" t="s">
        <v>22</v>
      </c>
      <c r="D101" s="118"/>
      <c r="E101" s="118"/>
      <c r="F101" s="118"/>
      <c r="G101" s="118"/>
      <c r="H101" s="118"/>
      <c r="I101" s="118"/>
      <c r="J101" s="118">
        <v>1</v>
      </c>
      <c r="K101" s="118"/>
      <c r="L101" s="118">
        <v>1</v>
      </c>
      <c r="M101" s="118" t="s">
        <v>15</v>
      </c>
      <c r="N101" s="118">
        <v>7</v>
      </c>
      <c r="O101" s="120" t="s">
        <v>174</v>
      </c>
    </row>
    <row r="102" spans="1:15" ht="24.95" customHeight="1" x14ac:dyDescent="0.2">
      <c r="A102" s="31">
        <v>10</v>
      </c>
      <c r="B102" s="125" t="s">
        <v>96</v>
      </c>
      <c r="C102" s="125" t="s">
        <v>22</v>
      </c>
      <c r="D102" s="118"/>
      <c r="E102" s="118"/>
      <c r="F102" s="118"/>
      <c r="G102" s="118"/>
      <c r="H102" s="118"/>
      <c r="I102" s="118"/>
      <c r="J102" s="118">
        <v>2</v>
      </c>
      <c r="K102" s="118"/>
      <c r="L102" s="118">
        <v>1</v>
      </c>
      <c r="M102" s="118" t="s">
        <v>15</v>
      </c>
      <c r="N102" s="118">
        <v>6</v>
      </c>
      <c r="O102" s="120" t="s">
        <v>174</v>
      </c>
    </row>
    <row r="103" spans="1:15" ht="24.95" customHeight="1" x14ac:dyDescent="0.2">
      <c r="A103" s="31">
        <v>11</v>
      </c>
      <c r="B103" s="17" t="s">
        <v>100</v>
      </c>
      <c r="C103" s="125" t="s">
        <v>22</v>
      </c>
      <c r="D103" s="118"/>
      <c r="E103" s="118"/>
      <c r="F103" s="118"/>
      <c r="G103" s="118"/>
      <c r="H103" s="118"/>
      <c r="I103" s="118"/>
      <c r="J103" s="118">
        <v>2</v>
      </c>
      <c r="K103" s="118"/>
      <c r="L103" s="118">
        <v>1</v>
      </c>
      <c r="M103" s="118" t="s">
        <v>15</v>
      </c>
      <c r="N103" s="118">
        <v>5</v>
      </c>
      <c r="O103" s="120" t="s">
        <v>174</v>
      </c>
    </row>
    <row r="104" spans="1:15" ht="24.95" customHeight="1" x14ac:dyDescent="0.2">
      <c r="A104" s="31">
        <v>12</v>
      </c>
      <c r="B104" s="17" t="s">
        <v>101</v>
      </c>
      <c r="C104" s="125" t="s">
        <v>22</v>
      </c>
      <c r="D104" s="118"/>
      <c r="E104" s="118"/>
      <c r="F104" s="118"/>
      <c r="G104" s="118"/>
      <c r="H104" s="118"/>
      <c r="I104" s="118"/>
      <c r="J104" s="118">
        <v>2</v>
      </c>
      <c r="K104" s="118"/>
      <c r="L104" s="118">
        <v>1</v>
      </c>
      <c r="M104" s="118" t="s">
        <v>15</v>
      </c>
      <c r="N104" s="118">
        <v>5</v>
      </c>
      <c r="O104" s="120" t="s">
        <v>174</v>
      </c>
    </row>
    <row r="105" spans="1:15" ht="37.5" customHeight="1" x14ac:dyDescent="0.2">
      <c r="A105" s="31">
        <v>13</v>
      </c>
      <c r="B105" s="125" t="s">
        <v>196</v>
      </c>
      <c r="C105" s="125" t="s">
        <v>22</v>
      </c>
      <c r="D105" s="118"/>
      <c r="E105" s="118"/>
      <c r="F105" s="118"/>
      <c r="G105" s="118"/>
      <c r="H105" s="118"/>
      <c r="I105" s="118"/>
      <c r="J105" s="118">
        <v>0</v>
      </c>
      <c r="K105" s="118"/>
      <c r="L105" s="118">
        <v>2</v>
      </c>
      <c r="M105" s="118" t="s">
        <v>20</v>
      </c>
      <c r="N105" s="118">
        <v>2</v>
      </c>
      <c r="O105" s="120" t="s">
        <v>174</v>
      </c>
    </row>
    <row r="106" spans="1:15" ht="24.95" customHeight="1" x14ac:dyDescent="0.2">
      <c r="A106" s="31">
        <v>14</v>
      </c>
      <c r="B106" s="125" t="s">
        <v>84</v>
      </c>
      <c r="C106" s="125" t="s">
        <v>22</v>
      </c>
      <c r="D106" s="118"/>
      <c r="E106" s="118"/>
      <c r="F106" s="118"/>
      <c r="G106" s="118"/>
      <c r="H106" s="118"/>
      <c r="I106" s="118"/>
      <c r="J106" s="118"/>
      <c r="K106" s="118">
        <v>90</v>
      </c>
      <c r="L106" s="118"/>
      <c r="M106" s="118" t="s">
        <v>20</v>
      </c>
      <c r="N106" s="118">
        <v>5</v>
      </c>
      <c r="O106" s="120" t="s">
        <v>174</v>
      </c>
    </row>
    <row r="107" spans="1:15" x14ac:dyDescent="0.2">
      <c r="A107" s="31"/>
      <c r="B107" s="17" t="s">
        <v>116</v>
      </c>
      <c r="C107" s="125"/>
      <c r="D107" s="118">
        <f>SUM(D93:D106)</f>
        <v>12</v>
      </c>
      <c r="E107" s="118">
        <v>4</v>
      </c>
      <c r="F107" s="118">
        <f>SUM(F93:F105)</f>
        <v>8</v>
      </c>
      <c r="G107" s="118"/>
      <c r="H107" s="118">
        <f>SUM(H93:H106)</f>
        <v>30</v>
      </c>
      <c r="I107" s="118"/>
      <c r="J107" s="118">
        <f>SUM(J95:J105)</f>
        <v>7</v>
      </c>
      <c r="K107" s="118">
        <v>9</v>
      </c>
      <c r="L107" s="118">
        <f>SUM(L95:L105)</f>
        <v>6</v>
      </c>
      <c r="M107" s="118"/>
      <c r="N107" s="118">
        <f>SUM(N96:N106)</f>
        <v>30</v>
      </c>
      <c r="O107" s="120"/>
    </row>
    <row r="108" spans="1:15" ht="27" customHeight="1" x14ac:dyDescent="0.2">
      <c r="A108" s="31"/>
      <c r="B108" s="126" t="s">
        <v>199</v>
      </c>
      <c r="C108" s="221">
        <f>D107+E107+F107</f>
        <v>24</v>
      </c>
      <c r="D108" s="221"/>
      <c r="E108" s="221"/>
      <c r="F108" s="221"/>
      <c r="G108" s="221"/>
      <c r="H108" s="118" t="s">
        <v>25</v>
      </c>
      <c r="I108" s="118"/>
      <c r="J108" s="221">
        <f>J107+K107+L107</f>
        <v>22</v>
      </c>
      <c r="K108" s="221"/>
      <c r="L108" s="221"/>
      <c r="M108" s="221"/>
      <c r="N108" s="118" t="s">
        <v>25</v>
      </c>
      <c r="O108" s="120"/>
    </row>
    <row r="109" spans="1:15" x14ac:dyDescent="0.2">
      <c r="A109" s="31"/>
      <c r="B109" s="126" t="s">
        <v>132</v>
      </c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71"/>
    </row>
    <row r="110" spans="1:15" x14ac:dyDescent="0.2">
      <c r="A110" s="31"/>
      <c r="B110" s="126" t="s">
        <v>147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71"/>
    </row>
    <row r="111" spans="1:15" ht="31.5" customHeight="1" x14ac:dyDescent="0.2">
      <c r="A111" s="31"/>
      <c r="B111" s="126" t="s">
        <v>163</v>
      </c>
      <c r="C111" s="125"/>
      <c r="D111" s="118">
        <f>D107*14</f>
        <v>168</v>
      </c>
      <c r="E111" s="118">
        <v>56</v>
      </c>
      <c r="F111" s="118">
        <f>F107*14</f>
        <v>112</v>
      </c>
      <c r="G111" s="118"/>
      <c r="H111" s="118"/>
      <c r="I111" s="118"/>
      <c r="J111" s="118">
        <f>J107*10</f>
        <v>70</v>
      </c>
      <c r="K111" s="118">
        <v>90</v>
      </c>
      <c r="L111" s="118">
        <f>L107*10</f>
        <v>60</v>
      </c>
      <c r="M111" s="125"/>
      <c r="N111" s="125"/>
      <c r="O111" s="71"/>
    </row>
    <row r="112" spans="1:15" ht="23.25" customHeight="1" thickBot="1" x14ac:dyDescent="0.25">
      <c r="A112" s="111"/>
      <c r="B112" s="20" t="s">
        <v>43</v>
      </c>
      <c r="C112" s="74"/>
      <c r="D112" s="241" t="s">
        <v>32</v>
      </c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84"/>
    </row>
    <row r="113" spans="1:15" ht="16.5" customHeight="1" x14ac:dyDescent="0.2">
      <c r="A113" s="268" t="s">
        <v>34</v>
      </c>
      <c r="B113" s="268"/>
      <c r="C113" s="268"/>
      <c r="D113" s="268" t="s">
        <v>35</v>
      </c>
      <c r="E113" s="268"/>
      <c r="F113" s="268"/>
      <c r="G113" s="268"/>
      <c r="H113" s="268"/>
      <c r="I113" s="85"/>
      <c r="J113" s="268" t="s">
        <v>191</v>
      </c>
      <c r="K113" s="268"/>
      <c r="L113" s="268"/>
      <c r="M113" s="268"/>
      <c r="N113" s="268"/>
      <c r="O113" s="85"/>
    </row>
    <row r="114" spans="1:15" ht="22.5" customHeight="1" x14ac:dyDescent="0.2">
      <c r="A114" s="268" t="s">
        <v>36</v>
      </c>
      <c r="B114" s="268"/>
      <c r="C114" s="268"/>
      <c r="D114" s="268" t="s">
        <v>164</v>
      </c>
      <c r="E114" s="268"/>
      <c r="F114" s="268"/>
      <c r="G114" s="268"/>
      <c r="H114" s="268"/>
      <c r="I114" s="85"/>
      <c r="J114" s="268" t="s">
        <v>86</v>
      </c>
      <c r="K114" s="268"/>
      <c r="L114" s="268"/>
      <c r="M114" s="268"/>
      <c r="N114" s="268"/>
      <c r="O114" s="85"/>
    </row>
    <row r="115" spans="1:15" x14ac:dyDescent="0.2">
      <c r="A115" s="270" t="s">
        <v>217</v>
      </c>
      <c r="B115" s="270"/>
      <c r="C115" s="270"/>
      <c r="D115" s="270"/>
      <c r="E115" s="270"/>
      <c r="F115" s="270"/>
      <c r="G115" s="270"/>
      <c r="H115" s="270"/>
      <c r="I115" s="21"/>
      <c r="J115" s="64"/>
      <c r="K115" s="64"/>
      <c r="L115" s="64"/>
      <c r="M115" s="64"/>
      <c r="N115" s="64"/>
      <c r="O115" s="64"/>
    </row>
    <row r="116" spans="1:15" x14ac:dyDescent="0.2">
      <c r="A116" s="270" t="s">
        <v>224</v>
      </c>
      <c r="B116" s="270"/>
      <c r="C116" s="270"/>
      <c r="D116" s="270"/>
      <c r="E116" s="270"/>
      <c r="F116" s="270"/>
      <c r="G116" s="270"/>
      <c r="H116" s="270"/>
      <c r="I116" s="21"/>
      <c r="J116" s="64"/>
      <c r="K116" s="64"/>
      <c r="L116" s="64"/>
      <c r="M116" s="64"/>
      <c r="N116" s="64"/>
      <c r="O116" s="64"/>
    </row>
    <row r="117" spans="1:15" x14ac:dyDescent="0.2">
      <c r="A117" s="270" t="s">
        <v>78</v>
      </c>
      <c r="B117" s="270"/>
      <c r="C117" s="270"/>
      <c r="D117" s="270"/>
      <c r="E117" s="270"/>
      <c r="F117" s="270"/>
      <c r="G117" s="270"/>
      <c r="H117" s="270"/>
      <c r="I117" s="21"/>
      <c r="J117" s="64"/>
      <c r="K117" s="64"/>
      <c r="L117" s="64"/>
      <c r="M117" s="64"/>
      <c r="N117" s="64"/>
      <c r="O117" s="64"/>
    </row>
    <row r="118" spans="1:15" x14ac:dyDescent="0.2">
      <c r="A118" s="270" t="s">
        <v>231</v>
      </c>
      <c r="B118" s="270"/>
      <c r="C118" s="270"/>
      <c r="D118" s="270"/>
      <c r="E118" s="270"/>
      <c r="F118" s="270"/>
      <c r="G118" s="270"/>
      <c r="H118" s="270"/>
      <c r="I118" s="21"/>
      <c r="J118" s="64"/>
      <c r="K118" s="64"/>
      <c r="L118" s="64"/>
      <c r="M118" s="64"/>
      <c r="N118" s="64"/>
      <c r="O118" s="64"/>
    </row>
    <row r="119" spans="1:15" x14ac:dyDescent="0.2">
      <c r="A119" s="340" t="s">
        <v>102</v>
      </c>
      <c r="B119" s="271"/>
      <c r="C119" s="271"/>
      <c r="D119" s="271"/>
      <c r="E119" s="271"/>
      <c r="F119" s="271"/>
      <c r="G119" s="271"/>
      <c r="H119" s="271"/>
      <c r="I119" s="86"/>
      <c r="J119" s="64"/>
      <c r="K119" s="64"/>
      <c r="L119" s="64"/>
      <c r="M119" s="64"/>
      <c r="N119" s="64"/>
      <c r="O119" s="64"/>
    </row>
    <row r="120" spans="1:15" x14ac:dyDescent="0.2">
      <c r="A120" s="270" t="s">
        <v>1</v>
      </c>
      <c r="B120" s="270"/>
      <c r="C120" s="270"/>
      <c r="D120" s="270"/>
      <c r="E120" s="270"/>
      <c r="F120" s="270"/>
      <c r="G120" s="270"/>
      <c r="H120" s="270"/>
      <c r="I120" s="21"/>
      <c r="J120" s="64"/>
      <c r="K120" s="64"/>
      <c r="L120" s="64"/>
      <c r="M120" s="64"/>
      <c r="N120" s="64"/>
      <c r="O120" s="64"/>
    </row>
    <row r="121" spans="1:15" x14ac:dyDescent="0.2">
      <c r="A121" s="270" t="s">
        <v>180</v>
      </c>
      <c r="B121" s="270"/>
      <c r="C121" s="270"/>
      <c r="D121" s="270"/>
      <c r="E121" s="270"/>
      <c r="F121" s="270"/>
      <c r="G121" s="270"/>
      <c r="H121" s="270"/>
      <c r="I121" s="21"/>
      <c r="J121" s="64"/>
      <c r="K121" s="64"/>
      <c r="L121" s="64"/>
      <c r="M121" s="64"/>
      <c r="N121" s="64"/>
      <c r="O121" s="64"/>
    </row>
    <row r="122" spans="1:15" x14ac:dyDescent="0.2">
      <c r="A122" s="235" t="s">
        <v>166</v>
      </c>
      <c r="B122" s="235"/>
      <c r="C122" s="235"/>
      <c r="D122" s="21"/>
      <c r="E122" s="21"/>
      <c r="F122" s="21"/>
      <c r="G122" s="21"/>
      <c r="H122" s="21"/>
      <c r="I122" s="21"/>
      <c r="J122" s="64"/>
      <c r="K122" s="64"/>
      <c r="L122" s="64"/>
      <c r="M122" s="64"/>
      <c r="N122" s="64"/>
      <c r="O122" s="64"/>
    </row>
    <row r="123" spans="1:15" ht="13.5" thickBot="1" x14ac:dyDescent="0.25">
      <c r="A123" s="270" t="s">
        <v>159</v>
      </c>
      <c r="B123" s="270"/>
      <c r="C123" s="270"/>
      <c r="D123" s="270"/>
      <c r="E123" s="270"/>
      <c r="F123" s="270"/>
      <c r="G123" s="270"/>
      <c r="H123" s="270"/>
      <c r="I123" s="86"/>
      <c r="J123" s="64"/>
      <c r="K123" s="64"/>
      <c r="L123" s="64"/>
      <c r="M123" s="64"/>
      <c r="N123" s="64"/>
      <c r="O123" s="64"/>
    </row>
    <row r="124" spans="1:15" ht="13.5" customHeight="1" x14ac:dyDescent="0.2">
      <c r="A124" s="333" t="s">
        <v>195</v>
      </c>
      <c r="B124" s="237" t="s">
        <v>3</v>
      </c>
      <c r="C124" s="237" t="s">
        <v>4</v>
      </c>
      <c r="D124" s="223" t="s">
        <v>5</v>
      </c>
      <c r="E124" s="223"/>
      <c r="F124" s="223"/>
      <c r="G124" s="223"/>
      <c r="H124" s="223"/>
      <c r="I124" s="123"/>
      <c r="J124" s="223" t="s">
        <v>6</v>
      </c>
      <c r="K124" s="223"/>
      <c r="L124" s="223"/>
      <c r="M124" s="223"/>
      <c r="N124" s="223"/>
      <c r="O124" s="108"/>
    </row>
    <row r="125" spans="1:15" ht="13.5" customHeight="1" x14ac:dyDescent="0.2">
      <c r="A125" s="334"/>
      <c r="B125" s="238"/>
      <c r="C125" s="238"/>
      <c r="D125" s="221" t="s">
        <v>7</v>
      </c>
      <c r="E125" s="221"/>
      <c r="F125" s="221"/>
      <c r="G125" s="221" t="s">
        <v>8</v>
      </c>
      <c r="H125" s="221" t="s">
        <v>9</v>
      </c>
      <c r="I125" s="229" t="s">
        <v>167</v>
      </c>
      <c r="J125" s="221" t="s">
        <v>7</v>
      </c>
      <c r="K125" s="221"/>
      <c r="L125" s="221"/>
      <c r="M125" s="221" t="s">
        <v>8</v>
      </c>
      <c r="N125" s="221" t="s">
        <v>9</v>
      </c>
      <c r="O125" s="243" t="s">
        <v>167</v>
      </c>
    </row>
    <row r="126" spans="1:15" ht="24" customHeight="1" thickBot="1" x14ac:dyDescent="0.25">
      <c r="A126" s="335"/>
      <c r="B126" s="239"/>
      <c r="C126" s="239"/>
      <c r="D126" s="144" t="s">
        <v>10</v>
      </c>
      <c r="E126" s="144" t="s">
        <v>11</v>
      </c>
      <c r="F126" s="144" t="s">
        <v>12</v>
      </c>
      <c r="G126" s="240"/>
      <c r="H126" s="240"/>
      <c r="I126" s="222"/>
      <c r="J126" s="144" t="s">
        <v>10</v>
      </c>
      <c r="K126" s="144" t="s">
        <v>13</v>
      </c>
      <c r="L126" s="144" t="s">
        <v>12</v>
      </c>
      <c r="M126" s="240"/>
      <c r="N126" s="240"/>
      <c r="O126" s="228"/>
    </row>
    <row r="127" spans="1:15" ht="24.95" customHeight="1" x14ac:dyDescent="0.2">
      <c r="A127" s="189">
        <v>1</v>
      </c>
      <c r="B127" s="190" t="s">
        <v>233</v>
      </c>
      <c r="C127" s="190" t="s">
        <v>22</v>
      </c>
      <c r="D127" s="130">
        <v>2</v>
      </c>
      <c r="E127" s="130"/>
      <c r="F127" s="130">
        <v>1</v>
      </c>
      <c r="G127" s="130" t="s">
        <v>15</v>
      </c>
      <c r="H127" s="130">
        <v>3</v>
      </c>
      <c r="I127" s="130" t="s">
        <v>174</v>
      </c>
      <c r="J127" s="130"/>
      <c r="K127" s="130"/>
      <c r="L127" s="130"/>
      <c r="M127" s="130"/>
      <c r="N127" s="130"/>
      <c r="O127" s="83"/>
    </row>
    <row r="128" spans="1:15" ht="24.95" customHeight="1" x14ac:dyDescent="0.2">
      <c r="A128" s="31">
        <v>2</v>
      </c>
      <c r="B128" s="125" t="s">
        <v>234</v>
      </c>
      <c r="C128" s="125" t="s">
        <v>22</v>
      </c>
      <c r="D128" s="118">
        <v>2</v>
      </c>
      <c r="E128" s="118"/>
      <c r="F128" s="118">
        <v>1</v>
      </c>
      <c r="G128" s="118" t="s">
        <v>15</v>
      </c>
      <c r="H128" s="118">
        <v>3</v>
      </c>
      <c r="I128" s="118" t="s">
        <v>174</v>
      </c>
      <c r="J128" s="118"/>
      <c r="K128" s="118"/>
      <c r="L128" s="118"/>
      <c r="M128" s="118"/>
      <c r="N128" s="118"/>
      <c r="O128" s="120"/>
    </row>
    <row r="129" spans="1:15" ht="24.95" customHeight="1" x14ac:dyDescent="0.2">
      <c r="A129" s="31">
        <v>3</v>
      </c>
      <c r="B129" s="125" t="s">
        <v>145</v>
      </c>
      <c r="C129" s="125" t="s">
        <v>22</v>
      </c>
      <c r="D129" s="118">
        <v>2</v>
      </c>
      <c r="E129" s="118"/>
      <c r="F129" s="118">
        <v>1</v>
      </c>
      <c r="G129" s="118" t="s">
        <v>15</v>
      </c>
      <c r="H129" s="118">
        <v>3</v>
      </c>
      <c r="I129" s="118" t="s">
        <v>174</v>
      </c>
      <c r="J129" s="118"/>
      <c r="K129" s="118"/>
      <c r="L129" s="118"/>
      <c r="M129" s="118"/>
      <c r="N129" s="118"/>
      <c r="O129" s="120"/>
    </row>
    <row r="130" spans="1:15" ht="24.95" customHeight="1" x14ac:dyDescent="0.2">
      <c r="A130" s="31">
        <v>4</v>
      </c>
      <c r="B130" s="17" t="s">
        <v>97</v>
      </c>
      <c r="C130" s="125" t="s">
        <v>22</v>
      </c>
      <c r="D130" s="118">
        <v>2</v>
      </c>
      <c r="E130" s="118"/>
      <c r="F130" s="118">
        <v>1</v>
      </c>
      <c r="G130" s="118" t="s">
        <v>15</v>
      </c>
      <c r="H130" s="118">
        <v>5</v>
      </c>
      <c r="I130" s="118" t="s">
        <v>174</v>
      </c>
      <c r="J130" s="118"/>
      <c r="K130" s="118"/>
      <c r="L130" s="118"/>
      <c r="M130" s="118"/>
      <c r="N130" s="118"/>
      <c r="O130" s="120"/>
    </row>
    <row r="131" spans="1:15" ht="24.95" customHeight="1" x14ac:dyDescent="0.2">
      <c r="A131" s="31">
        <v>5</v>
      </c>
      <c r="B131" s="17" t="s">
        <v>98</v>
      </c>
      <c r="C131" s="125" t="s">
        <v>22</v>
      </c>
      <c r="D131" s="118">
        <v>2</v>
      </c>
      <c r="E131" s="118"/>
      <c r="F131" s="118">
        <v>1</v>
      </c>
      <c r="G131" s="118" t="s">
        <v>15</v>
      </c>
      <c r="H131" s="118">
        <v>5</v>
      </c>
      <c r="I131" s="118" t="s">
        <v>174</v>
      </c>
      <c r="J131" s="118"/>
      <c r="K131" s="118"/>
      <c r="L131" s="118"/>
      <c r="M131" s="118"/>
      <c r="N131" s="118"/>
      <c r="O131" s="120"/>
    </row>
    <row r="132" spans="1:15" ht="24.95" customHeight="1" x14ac:dyDescent="0.2">
      <c r="A132" s="31">
        <v>6</v>
      </c>
      <c r="B132" s="17" t="s">
        <v>99</v>
      </c>
      <c r="C132" s="125" t="s">
        <v>22</v>
      </c>
      <c r="D132" s="118">
        <v>2</v>
      </c>
      <c r="E132" s="118"/>
      <c r="F132" s="118">
        <v>1</v>
      </c>
      <c r="G132" s="118" t="s">
        <v>15</v>
      </c>
      <c r="H132" s="118">
        <v>5</v>
      </c>
      <c r="I132" s="118" t="s">
        <v>174</v>
      </c>
      <c r="J132" s="118"/>
      <c r="K132" s="118"/>
      <c r="L132" s="118"/>
      <c r="M132" s="118"/>
      <c r="N132" s="118"/>
      <c r="O132" s="120"/>
    </row>
    <row r="133" spans="1:15" ht="39" customHeight="1" x14ac:dyDescent="0.2">
      <c r="A133" s="31">
        <v>7</v>
      </c>
      <c r="B133" s="125" t="s">
        <v>201</v>
      </c>
      <c r="C133" s="125" t="s">
        <v>22</v>
      </c>
      <c r="D133" s="118">
        <v>0</v>
      </c>
      <c r="E133" s="118"/>
      <c r="F133" s="118">
        <v>2</v>
      </c>
      <c r="G133" s="118" t="s">
        <v>20</v>
      </c>
      <c r="H133" s="118">
        <v>1</v>
      </c>
      <c r="I133" s="118" t="s">
        <v>174</v>
      </c>
      <c r="J133" s="118"/>
      <c r="K133" s="118"/>
      <c r="L133" s="118"/>
      <c r="M133" s="118"/>
      <c r="N133" s="118"/>
      <c r="O133" s="120"/>
    </row>
    <row r="134" spans="1:15" ht="24.95" customHeight="1" x14ac:dyDescent="0.2">
      <c r="A134" s="31">
        <v>8</v>
      </c>
      <c r="B134" s="125" t="s">
        <v>84</v>
      </c>
      <c r="C134" s="125" t="s">
        <v>22</v>
      </c>
      <c r="D134" s="118"/>
      <c r="E134" s="118">
        <f>14*4</f>
        <v>56</v>
      </c>
      <c r="F134" s="118"/>
      <c r="G134" s="118" t="s">
        <v>20</v>
      </c>
      <c r="H134" s="118">
        <v>5</v>
      </c>
      <c r="I134" s="118" t="s">
        <v>174</v>
      </c>
      <c r="J134" s="118"/>
      <c r="K134" s="118"/>
      <c r="L134" s="118"/>
      <c r="M134" s="118"/>
      <c r="N134" s="118"/>
      <c r="O134" s="120"/>
    </row>
    <row r="135" spans="1:15" ht="24.95" customHeight="1" x14ac:dyDescent="0.2">
      <c r="A135" s="31">
        <v>9</v>
      </c>
      <c r="B135" s="125" t="s">
        <v>235</v>
      </c>
      <c r="C135" s="125" t="s">
        <v>22</v>
      </c>
      <c r="D135" s="118"/>
      <c r="E135" s="118"/>
      <c r="F135" s="118"/>
      <c r="G135" s="118"/>
      <c r="H135" s="118"/>
      <c r="I135" s="118"/>
      <c r="J135" s="118">
        <v>1</v>
      </c>
      <c r="K135" s="118"/>
      <c r="L135" s="118">
        <v>1</v>
      </c>
      <c r="M135" s="118" t="s">
        <v>15</v>
      </c>
      <c r="N135" s="118">
        <v>7</v>
      </c>
      <c r="O135" s="120" t="s">
        <v>174</v>
      </c>
    </row>
    <row r="136" spans="1:15" ht="24.95" customHeight="1" x14ac:dyDescent="0.2">
      <c r="A136" s="31">
        <v>10</v>
      </c>
      <c r="B136" s="125" t="s">
        <v>236</v>
      </c>
      <c r="C136" s="125" t="s">
        <v>22</v>
      </c>
      <c r="D136" s="118"/>
      <c r="E136" s="118"/>
      <c r="F136" s="118"/>
      <c r="G136" s="118"/>
      <c r="H136" s="118"/>
      <c r="I136" s="118"/>
      <c r="J136" s="118">
        <v>2</v>
      </c>
      <c r="K136" s="118"/>
      <c r="L136" s="118">
        <v>1</v>
      </c>
      <c r="M136" s="118" t="s">
        <v>15</v>
      </c>
      <c r="N136" s="118">
        <v>6</v>
      </c>
      <c r="O136" s="120" t="s">
        <v>174</v>
      </c>
    </row>
    <row r="137" spans="1:15" ht="24.95" customHeight="1" x14ac:dyDescent="0.2">
      <c r="A137" s="31">
        <v>11</v>
      </c>
      <c r="B137" s="17" t="s">
        <v>100</v>
      </c>
      <c r="C137" s="125" t="s">
        <v>22</v>
      </c>
      <c r="D137" s="118"/>
      <c r="E137" s="118"/>
      <c r="F137" s="118"/>
      <c r="G137" s="118"/>
      <c r="H137" s="118"/>
      <c r="I137" s="118"/>
      <c r="J137" s="118">
        <v>2</v>
      </c>
      <c r="K137" s="118"/>
      <c r="L137" s="118">
        <v>1</v>
      </c>
      <c r="M137" s="118" t="s">
        <v>15</v>
      </c>
      <c r="N137" s="118">
        <v>5</v>
      </c>
      <c r="O137" s="120" t="s">
        <v>174</v>
      </c>
    </row>
    <row r="138" spans="1:15" ht="24.95" customHeight="1" x14ac:dyDescent="0.2">
      <c r="A138" s="31">
        <v>12</v>
      </c>
      <c r="B138" s="17" t="s">
        <v>101</v>
      </c>
      <c r="C138" s="125" t="s">
        <v>22</v>
      </c>
      <c r="D138" s="118"/>
      <c r="E138" s="118"/>
      <c r="F138" s="118"/>
      <c r="G138" s="118"/>
      <c r="H138" s="118"/>
      <c r="I138" s="118"/>
      <c r="J138" s="118">
        <v>2</v>
      </c>
      <c r="K138" s="118"/>
      <c r="L138" s="118">
        <v>1</v>
      </c>
      <c r="M138" s="118" t="s">
        <v>15</v>
      </c>
      <c r="N138" s="118">
        <v>5</v>
      </c>
      <c r="O138" s="120" t="s">
        <v>174</v>
      </c>
    </row>
    <row r="139" spans="1:15" ht="39" customHeight="1" x14ac:dyDescent="0.2">
      <c r="A139" s="31">
        <v>13</v>
      </c>
      <c r="B139" s="125" t="s">
        <v>196</v>
      </c>
      <c r="C139" s="125" t="s">
        <v>22</v>
      </c>
      <c r="D139" s="118"/>
      <c r="E139" s="118"/>
      <c r="F139" s="118"/>
      <c r="G139" s="118"/>
      <c r="H139" s="118"/>
      <c r="I139" s="118"/>
      <c r="J139" s="118">
        <v>0</v>
      </c>
      <c r="K139" s="118"/>
      <c r="L139" s="118">
        <v>2</v>
      </c>
      <c r="M139" s="118" t="s">
        <v>20</v>
      </c>
      <c r="N139" s="118">
        <v>2</v>
      </c>
      <c r="O139" s="120" t="s">
        <v>174</v>
      </c>
    </row>
    <row r="140" spans="1:15" ht="24.95" customHeight="1" x14ac:dyDescent="0.2">
      <c r="A140" s="31">
        <v>14</v>
      </c>
      <c r="B140" s="125" t="s">
        <v>84</v>
      </c>
      <c r="C140" s="125" t="s">
        <v>22</v>
      </c>
      <c r="D140" s="118"/>
      <c r="E140" s="118"/>
      <c r="F140" s="118"/>
      <c r="G140" s="118"/>
      <c r="H140" s="118"/>
      <c r="I140" s="118"/>
      <c r="J140" s="118"/>
      <c r="K140" s="118">
        <v>90</v>
      </c>
      <c r="L140" s="118"/>
      <c r="M140" s="118" t="s">
        <v>20</v>
      </c>
      <c r="N140" s="118">
        <v>5</v>
      </c>
      <c r="O140" s="120" t="s">
        <v>174</v>
      </c>
    </row>
    <row r="141" spans="1:15" x14ac:dyDescent="0.2">
      <c r="A141" s="31"/>
      <c r="B141" s="17" t="s">
        <v>116</v>
      </c>
      <c r="C141" s="125"/>
      <c r="D141" s="118">
        <f>SUM(D127:D140)</f>
        <v>12</v>
      </c>
      <c r="E141" s="118">
        <f>E134/14</f>
        <v>4</v>
      </c>
      <c r="F141" s="118">
        <f>SUM(F127:F139)</f>
        <v>8</v>
      </c>
      <c r="G141" s="118"/>
      <c r="H141" s="118">
        <f>SUM(H127:H140)</f>
        <v>30</v>
      </c>
      <c r="I141" s="118"/>
      <c r="J141" s="118">
        <f>SUM(J135:J140)</f>
        <v>7</v>
      </c>
      <c r="K141" s="118">
        <v>9</v>
      </c>
      <c r="L141" s="118">
        <f>SUM(L135:L140)</f>
        <v>6</v>
      </c>
      <c r="M141" s="118"/>
      <c r="N141" s="118">
        <f>SUM(N130:N140)</f>
        <v>30</v>
      </c>
      <c r="O141" s="120"/>
    </row>
    <row r="142" spans="1:15" ht="24.75" customHeight="1" x14ac:dyDescent="0.2">
      <c r="A142" s="31"/>
      <c r="B142" s="126" t="s">
        <v>190</v>
      </c>
      <c r="C142" s="221">
        <f>D141+E141+F141</f>
        <v>24</v>
      </c>
      <c r="D142" s="221"/>
      <c r="E142" s="221"/>
      <c r="F142" s="221"/>
      <c r="G142" s="221"/>
      <c r="H142" s="118" t="s">
        <v>25</v>
      </c>
      <c r="I142" s="118"/>
      <c r="J142" s="221">
        <f>J141+K141+L141</f>
        <v>22</v>
      </c>
      <c r="K142" s="221"/>
      <c r="L142" s="221"/>
      <c r="M142" s="221"/>
      <c r="N142" s="118" t="s">
        <v>25</v>
      </c>
      <c r="O142" s="120"/>
    </row>
    <row r="143" spans="1:15" x14ac:dyDescent="0.2">
      <c r="A143" s="31"/>
      <c r="B143" s="126" t="s">
        <v>132</v>
      </c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71"/>
    </row>
    <row r="144" spans="1:15" x14ac:dyDescent="0.2">
      <c r="A144" s="31"/>
      <c r="B144" s="126" t="s">
        <v>147</v>
      </c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71"/>
    </row>
    <row r="145" spans="1:15" ht="33" customHeight="1" x14ac:dyDescent="0.2">
      <c r="A145" s="31"/>
      <c r="B145" s="126" t="s">
        <v>163</v>
      </c>
      <c r="C145" s="125"/>
      <c r="D145" s="118">
        <f>D141*14</f>
        <v>168</v>
      </c>
      <c r="E145" s="118">
        <v>56</v>
      </c>
      <c r="F145" s="118">
        <f>F141*14</f>
        <v>112</v>
      </c>
      <c r="G145" s="118"/>
      <c r="H145" s="118"/>
      <c r="I145" s="118"/>
      <c r="J145" s="118">
        <f>J141*10</f>
        <v>70</v>
      </c>
      <c r="K145" s="118">
        <v>90</v>
      </c>
      <c r="L145" s="118">
        <f>L141*10</f>
        <v>60</v>
      </c>
      <c r="M145" s="125"/>
      <c r="N145" s="125"/>
      <c r="O145" s="71"/>
    </row>
    <row r="146" spans="1:15" ht="26.25" thickBot="1" x14ac:dyDescent="0.25">
      <c r="A146" s="111"/>
      <c r="B146" s="20" t="s">
        <v>43</v>
      </c>
      <c r="C146" s="74"/>
      <c r="D146" s="241" t="s">
        <v>32</v>
      </c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84"/>
    </row>
    <row r="147" spans="1:15" ht="16.5" customHeight="1" x14ac:dyDescent="0.2">
      <c r="A147" s="268" t="s">
        <v>34</v>
      </c>
      <c r="B147" s="268"/>
      <c r="C147" s="268"/>
      <c r="D147" s="268" t="s">
        <v>35</v>
      </c>
      <c r="E147" s="268"/>
      <c r="F147" s="268"/>
      <c r="G147" s="268"/>
      <c r="H147" s="268"/>
      <c r="I147" s="85"/>
      <c r="J147" s="268" t="s">
        <v>191</v>
      </c>
      <c r="K147" s="268"/>
      <c r="L147" s="268"/>
      <c r="M147" s="268"/>
      <c r="N147" s="268"/>
      <c r="O147" s="85"/>
    </row>
    <row r="148" spans="1:15" ht="23.25" customHeight="1" x14ac:dyDescent="0.2">
      <c r="A148" s="268" t="s">
        <v>36</v>
      </c>
      <c r="B148" s="268"/>
      <c r="C148" s="268"/>
      <c r="D148" s="268" t="s">
        <v>164</v>
      </c>
      <c r="E148" s="268"/>
      <c r="F148" s="268"/>
      <c r="G148" s="268"/>
      <c r="H148" s="268"/>
      <c r="I148" s="85"/>
      <c r="J148" s="268" t="s">
        <v>86</v>
      </c>
      <c r="K148" s="268"/>
      <c r="L148" s="268"/>
      <c r="M148" s="268"/>
      <c r="N148" s="268"/>
      <c r="O148" s="85"/>
    </row>
    <row r="149" spans="1:15" x14ac:dyDescent="0.2">
      <c r="A149" s="270" t="s">
        <v>217</v>
      </c>
      <c r="B149" s="270"/>
      <c r="C149" s="270"/>
      <c r="D149" s="270"/>
      <c r="E149" s="270"/>
      <c r="F149" s="270"/>
      <c r="G149" s="270"/>
      <c r="H149" s="270"/>
      <c r="I149" s="21"/>
      <c r="J149" s="64"/>
      <c r="K149" s="64"/>
      <c r="L149" s="64"/>
      <c r="M149" s="64"/>
      <c r="N149" s="64"/>
      <c r="O149" s="64"/>
    </row>
    <row r="150" spans="1:15" x14ac:dyDescent="0.2">
      <c r="A150" s="270" t="s">
        <v>224</v>
      </c>
      <c r="B150" s="270"/>
      <c r="C150" s="270"/>
      <c r="D150" s="270"/>
      <c r="E150" s="270"/>
      <c r="F150" s="270"/>
      <c r="G150" s="270"/>
      <c r="H150" s="270"/>
      <c r="I150" s="21"/>
      <c r="J150" s="64"/>
      <c r="K150" s="64"/>
      <c r="L150" s="64"/>
      <c r="M150" s="64"/>
      <c r="N150" s="64"/>
      <c r="O150" s="64"/>
    </row>
    <row r="151" spans="1:15" x14ac:dyDescent="0.2">
      <c r="A151" s="270" t="s">
        <v>78</v>
      </c>
      <c r="B151" s="270"/>
      <c r="C151" s="270"/>
      <c r="D151" s="270"/>
      <c r="E151" s="270"/>
      <c r="F151" s="270"/>
      <c r="G151" s="270"/>
      <c r="H151" s="270"/>
      <c r="I151" s="21"/>
      <c r="J151" s="64"/>
      <c r="K151" s="64"/>
      <c r="L151" s="64"/>
      <c r="M151" s="64"/>
      <c r="N151" s="64"/>
      <c r="O151" s="64"/>
    </row>
    <row r="152" spans="1:15" x14ac:dyDescent="0.2">
      <c r="A152" s="270" t="s">
        <v>231</v>
      </c>
      <c r="B152" s="270"/>
      <c r="C152" s="270"/>
      <c r="D152" s="270"/>
      <c r="E152" s="270"/>
      <c r="F152" s="270"/>
      <c r="G152" s="270"/>
      <c r="H152" s="270"/>
      <c r="I152" s="21"/>
      <c r="J152" s="64"/>
      <c r="K152" s="64"/>
      <c r="L152" s="64"/>
      <c r="M152" s="64"/>
      <c r="N152" s="64"/>
      <c r="O152" s="64"/>
    </row>
    <row r="153" spans="1:15" x14ac:dyDescent="0.2">
      <c r="A153" s="340" t="s">
        <v>104</v>
      </c>
      <c r="B153" s="271"/>
      <c r="C153" s="271"/>
      <c r="D153" s="271"/>
      <c r="E153" s="271"/>
      <c r="F153" s="271"/>
      <c r="G153" s="271"/>
      <c r="H153" s="271"/>
      <c r="I153" s="86"/>
      <c r="J153" s="64"/>
      <c r="K153" s="64"/>
      <c r="L153" s="64"/>
      <c r="M153" s="64"/>
      <c r="N153" s="64"/>
      <c r="O153" s="64"/>
    </row>
    <row r="154" spans="1:15" x14ac:dyDescent="0.2">
      <c r="A154" s="270" t="s">
        <v>1</v>
      </c>
      <c r="B154" s="270"/>
      <c r="C154" s="270"/>
      <c r="D154" s="270"/>
      <c r="E154" s="270"/>
      <c r="F154" s="270"/>
      <c r="G154" s="270"/>
      <c r="H154" s="270"/>
      <c r="I154" s="21"/>
      <c r="J154" s="64"/>
      <c r="K154" s="64"/>
      <c r="L154" s="64"/>
      <c r="M154" s="64"/>
      <c r="N154" s="64"/>
      <c r="O154" s="64"/>
    </row>
    <row r="155" spans="1:15" x14ac:dyDescent="0.2">
      <c r="A155" s="270" t="s">
        <v>180</v>
      </c>
      <c r="B155" s="270"/>
      <c r="C155" s="270"/>
      <c r="D155" s="270"/>
      <c r="E155" s="270"/>
      <c r="F155" s="270"/>
      <c r="G155" s="270"/>
      <c r="H155" s="270"/>
      <c r="I155" s="21"/>
      <c r="J155" s="64"/>
      <c r="K155" s="64"/>
      <c r="L155" s="64"/>
      <c r="M155" s="64"/>
      <c r="N155" s="64"/>
      <c r="O155" s="64"/>
    </row>
    <row r="156" spans="1:15" x14ac:dyDescent="0.2">
      <c r="A156" s="235" t="s">
        <v>166</v>
      </c>
      <c r="B156" s="235"/>
      <c r="C156" s="235"/>
      <c r="D156" s="21"/>
      <c r="E156" s="21"/>
      <c r="F156" s="21"/>
      <c r="G156" s="21"/>
      <c r="H156" s="21"/>
      <c r="I156" s="21"/>
      <c r="J156" s="64"/>
      <c r="K156" s="64"/>
      <c r="L156" s="64"/>
      <c r="M156" s="64"/>
      <c r="N156" s="64"/>
      <c r="O156" s="64"/>
    </row>
    <row r="157" spans="1:15" ht="13.5" thickBot="1" x14ac:dyDescent="0.25">
      <c r="A157" s="270" t="s">
        <v>159</v>
      </c>
      <c r="B157" s="270"/>
      <c r="C157" s="270"/>
      <c r="D157" s="270"/>
      <c r="E157" s="270"/>
      <c r="F157" s="270"/>
      <c r="G157" s="270"/>
      <c r="H157" s="270"/>
      <c r="I157" s="86"/>
      <c r="J157" s="64"/>
      <c r="K157" s="64"/>
      <c r="L157" s="64"/>
      <c r="M157" s="64"/>
      <c r="N157" s="64"/>
      <c r="O157" s="64"/>
    </row>
    <row r="158" spans="1:15" ht="13.5" customHeight="1" x14ac:dyDescent="0.2">
      <c r="A158" s="333" t="s">
        <v>195</v>
      </c>
      <c r="B158" s="237" t="s">
        <v>3</v>
      </c>
      <c r="C158" s="237" t="s">
        <v>4</v>
      </c>
      <c r="D158" s="260" t="s">
        <v>5</v>
      </c>
      <c r="E158" s="261"/>
      <c r="F158" s="261"/>
      <c r="G158" s="261"/>
      <c r="H158" s="261"/>
      <c r="I158" s="329"/>
      <c r="J158" s="260" t="s">
        <v>6</v>
      </c>
      <c r="K158" s="261"/>
      <c r="L158" s="261"/>
      <c r="M158" s="261"/>
      <c r="N158" s="261"/>
      <c r="O158" s="330"/>
    </row>
    <row r="159" spans="1:15" ht="13.5" customHeight="1" x14ac:dyDescent="0.2">
      <c r="A159" s="334"/>
      <c r="B159" s="238"/>
      <c r="C159" s="238"/>
      <c r="D159" s="221" t="s">
        <v>7</v>
      </c>
      <c r="E159" s="221"/>
      <c r="F159" s="221"/>
      <c r="G159" s="221" t="s">
        <v>8</v>
      </c>
      <c r="H159" s="221" t="s">
        <v>9</v>
      </c>
      <c r="I159" s="229" t="s">
        <v>167</v>
      </c>
      <c r="J159" s="221" t="s">
        <v>7</v>
      </c>
      <c r="K159" s="221"/>
      <c r="L159" s="221"/>
      <c r="M159" s="221" t="s">
        <v>8</v>
      </c>
      <c r="N159" s="221" t="s">
        <v>9</v>
      </c>
      <c r="O159" s="243" t="s">
        <v>167</v>
      </c>
    </row>
    <row r="160" spans="1:15" ht="28.5" customHeight="1" thickBot="1" x14ac:dyDescent="0.25">
      <c r="A160" s="335"/>
      <c r="B160" s="239"/>
      <c r="C160" s="239"/>
      <c r="D160" s="144" t="s">
        <v>10</v>
      </c>
      <c r="E160" s="144" t="s">
        <v>11</v>
      </c>
      <c r="F160" s="144" t="s">
        <v>12</v>
      </c>
      <c r="G160" s="240"/>
      <c r="H160" s="240"/>
      <c r="I160" s="222"/>
      <c r="J160" s="144" t="s">
        <v>10</v>
      </c>
      <c r="K160" s="144" t="s">
        <v>13</v>
      </c>
      <c r="L160" s="144" t="s">
        <v>12</v>
      </c>
      <c r="M160" s="240"/>
      <c r="N160" s="240"/>
      <c r="O160" s="228"/>
    </row>
    <row r="161" spans="1:15" ht="38.25" customHeight="1" x14ac:dyDescent="0.2">
      <c r="A161" s="189">
        <v>1</v>
      </c>
      <c r="B161" s="190" t="s">
        <v>202</v>
      </c>
      <c r="C161" s="190" t="s">
        <v>22</v>
      </c>
      <c r="D161" s="130">
        <v>2</v>
      </c>
      <c r="E161" s="130"/>
      <c r="F161" s="130">
        <v>1</v>
      </c>
      <c r="G161" s="130" t="s">
        <v>15</v>
      </c>
      <c r="H161" s="130">
        <v>3</v>
      </c>
      <c r="I161" s="130" t="s">
        <v>174</v>
      </c>
      <c r="J161" s="130"/>
      <c r="K161" s="130"/>
      <c r="L161" s="130"/>
      <c r="M161" s="130"/>
      <c r="N161" s="130"/>
      <c r="O161" s="83"/>
    </row>
    <row r="162" spans="1:15" ht="32.25" customHeight="1" x14ac:dyDescent="0.2">
      <c r="A162" s="31">
        <v>2</v>
      </c>
      <c r="B162" s="125" t="s">
        <v>105</v>
      </c>
      <c r="C162" s="125" t="s">
        <v>22</v>
      </c>
      <c r="D162" s="118">
        <v>2</v>
      </c>
      <c r="E162" s="118"/>
      <c r="F162" s="118">
        <v>1</v>
      </c>
      <c r="G162" s="118" t="s">
        <v>15</v>
      </c>
      <c r="H162" s="118">
        <v>3</v>
      </c>
      <c r="I162" s="118" t="s">
        <v>174</v>
      </c>
      <c r="J162" s="118"/>
      <c r="K162" s="118"/>
      <c r="L162" s="118"/>
      <c r="M162" s="118"/>
      <c r="N162" s="118"/>
      <c r="O162" s="120"/>
    </row>
    <row r="163" spans="1:15" ht="39" customHeight="1" x14ac:dyDescent="0.2">
      <c r="A163" s="31">
        <v>3</v>
      </c>
      <c r="B163" s="125" t="s">
        <v>204</v>
      </c>
      <c r="C163" s="125" t="s">
        <v>22</v>
      </c>
      <c r="D163" s="118">
        <v>2</v>
      </c>
      <c r="E163" s="118"/>
      <c r="F163" s="118">
        <v>1</v>
      </c>
      <c r="G163" s="118" t="s">
        <v>15</v>
      </c>
      <c r="H163" s="118">
        <v>3</v>
      </c>
      <c r="I163" s="118" t="s">
        <v>174</v>
      </c>
      <c r="J163" s="118"/>
      <c r="K163" s="118"/>
      <c r="L163" s="118"/>
      <c r="M163" s="118"/>
      <c r="N163" s="118"/>
      <c r="O163" s="120"/>
    </row>
    <row r="164" spans="1:15" ht="24.95" customHeight="1" x14ac:dyDescent="0.2">
      <c r="A164" s="31">
        <v>6</v>
      </c>
      <c r="B164" s="17" t="s">
        <v>97</v>
      </c>
      <c r="C164" s="125" t="s">
        <v>22</v>
      </c>
      <c r="D164" s="118">
        <v>2</v>
      </c>
      <c r="E164" s="118"/>
      <c r="F164" s="118">
        <v>1</v>
      </c>
      <c r="G164" s="118" t="s">
        <v>15</v>
      </c>
      <c r="H164" s="118">
        <v>5</v>
      </c>
      <c r="I164" s="118" t="s">
        <v>174</v>
      </c>
      <c r="J164" s="118"/>
      <c r="K164" s="118"/>
      <c r="L164" s="118"/>
      <c r="M164" s="118"/>
      <c r="N164" s="118"/>
      <c r="O164" s="120"/>
    </row>
    <row r="165" spans="1:15" ht="24.95" customHeight="1" x14ac:dyDescent="0.2">
      <c r="A165" s="31">
        <v>7</v>
      </c>
      <c r="B165" s="17" t="s">
        <v>98</v>
      </c>
      <c r="C165" s="125" t="s">
        <v>22</v>
      </c>
      <c r="D165" s="118">
        <v>2</v>
      </c>
      <c r="E165" s="118"/>
      <c r="F165" s="118">
        <v>1</v>
      </c>
      <c r="G165" s="118" t="s">
        <v>15</v>
      </c>
      <c r="H165" s="118">
        <v>5</v>
      </c>
      <c r="I165" s="118" t="s">
        <v>174</v>
      </c>
      <c r="J165" s="118"/>
      <c r="K165" s="118"/>
      <c r="L165" s="118"/>
      <c r="M165" s="118"/>
      <c r="N165" s="118"/>
      <c r="O165" s="120"/>
    </row>
    <row r="166" spans="1:15" ht="24.95" customHeight="1" x14ac:dyDescent="0.2">
      <c r="A166" s="31">
        <v>8</v>
      </c>
      <c r="B166" s="17" t="s">
        <v>99</v>
      </c>
      <c r="C166" s="125" t="s">
        <v>22</v>
      </c>
      <c r="D166" s="118">
        <v>2</v>
      </c>
      <c r="E166" s="118"/>
      <c r="F166" s="118">
        <v>1</v>
      </c>
      <c r="G166" s="118" t="s">
        <v>15</v>
      </c>
      <c r="H166" s="118">
        <v>5</v>
      </c>
      <c r="I166" s="118" t="s">
        <v>174</v>
      </c>
      <c r="J166" s="118"/>
      <c r="K166" s="118"/>
      <c r="L166" s="118"/>
      <c r="M166" s="118"/>
      <c r="N166" s="118"/>
      <c r="O166" s="120"/>
    </row>
    <row r="167" spans="1:15" ht="33.75" customHeight="1" x14ac:dyDescent="0.2">
      <c r="A167" s="31">
        <v>7</v>
      </c>
      <c r="B167" s="125" t="s">
        <v>201</v>
      </c>
      <c r="C167" s="125" t="s">
        <v>22</v>
      </c>
      <c r="D167" s="118">
        <v>0</v>
      </c>
      <c r="E167" s="118"/>
      <c r="F167" s="118">
        <v>2</v>
      </c>
      <c r="G167" s="118" t="s">
        <v>20</v>
      </c>
      <c r="H167" s="118">
        <v>1</v>
      </c>
      <c r="I167" s="118" t="s">
        <v>174</v>
      </c>
      <c r="J167" s="118"/>
      <c r="K167" s="118"/>
      <c r="L167" s="118"/>
      <c r="M167" s="118"/>
      <c r="N167" s="118"/>
      <c r="O167" s="120"/>
    </row>
    <row r="168" spans="1:15" ht="24.95" customHeight="1" x14ac:dyDescent="0.2">
      <c r="A168" s="31">
        <v>8</v>
      </c>
      <c r="B168" s="125" t="s">
        <v>84</v>
      </c>
      <c r="C168" s="125" t="s">
        <v>22</v>
      </c>
      <c r="D168" s="118"/>
      <c r="E168" s="118">
        <f>14*4</f>
        <v>56</v>
      </c>
      <c r="F168" s="118"/>
      <c r="G168" s="118" t="s">
        <v>20</v>
      </c>
      <c r="H168" s="118">
        <v>5</v>
      </c>
      <c r="I168" s="118" t="s">
        <v>174</v>
      </c>
      <c r="J168" s="118"/>
      <c r="K168" s="118"/>
      <c r="L168" s="118"/>
      <c r="M168" s="118"/>
      <c r="N168" s="118"/>
      <c r="O168" s="120"/>
    </row>
    <row r="169" spans="1:15" ht="24.95" customHeight="1" x14ac:dyDescent="0.2">
      <c r="A169" s="31">
        <v>4</v>
      </c>
      <c r="B169" s="125" t="s">
        <v>203</v>
      </c>
      <c r="C169" s="125" t="s">
        <v>22</v>
      </c>
      <c r="D169" s="118"/>
      <c r="E169" s="118"/>
      <c r="F169" s="118"/>
      <c r="G169" s="118"/>
      <c r="H169" s="118"/>
      <c r="I169" s="118"/>
      <c r="J169" s="118">
        <v>1</v>
      </c>
      <c r="K169" s="118"/>
      <c r="L169" s="118">
        <v>1</v>
      </c>
      <c r="M169" s="118" t="s">
        <v>15</v>
      </c>
      <c r="N169" s="118">
        <v>7</v>
      </c>
      <c r="O169" s="120" t="s">
        <v>174</v>
      </c>
    </row>
    <row r="170" spans="1:15" ht="24.95" customHeight="1" x14ac:dyDescent="0.2">
      <c r="A170" s="31">
        <v>5</v>
      </c>
      <c r="B170" s="125" t="s">
        <v>146</v>
      </c>
      <c r="C170" s="125" t="s">
        <v>22</v>
      </c>
      <c r="D170" s="118"/>
      <c r="E170" s="118"/>
      <c r="F170" s="118"/>
      <c r="G170" s="118"/>
      <c r="H170" s="118"/>
      <c r="I170" s="118"/>
      <c r="J170" s="118">
        <v>2</v>
      </c>
      <c r="K170" s="118"/>
      <c r="L170" s="118">
        <v>1</v>
      </c>
      <c r="M170" s="118" t="s">
        <v>15</v>
      </c>
      <c r="N170" s="118">
        <v>6</v>
      </c>
      <c r="O170" s="120" t="s">
        <v>174</v>
      </c>
    </row>
    <row r="171" spans="1:15" ht="24.95" customHeight="1" x14ac:dyDescent="0.2">
      <c r="A171" s="31">
        <v>9</v>
      </c>
      <c r="B171" s="17" t="s">
        <v>100</v>
      </c>
      <c r="C171" s="125" t="s">
        <v>22</v>
      </c>
      <c r="D171" s="118"/>
      <c r="E171" s="118"/>
      <c r="F171" s="118"/>
      <c r="G171" s="118"/>
      <c r="H171" s="118"/>
      <c r="I171" s="118"/>
      <c r="J171" s="118">
        <v>2</v>
      </c>
      <c r="K171" s="118"/>
      <c r="L171" s="118">
        <v>1</v>
      </c>
      <c r="M171" s="118" t="s">
        <v>15</v>
      </c>
      <c r="N171" s="118">
        <v>5</v>
      </c>
      <c r="O171" s="120" t="s">
        <v>174</v>
      </c>
    </row>
    <row r="172" spans="1:15" ht="24.95" customHeight="1" x14ac:dyDescent="0.2">
      <c r="A172" s="31">
        <v>10</v>
      </c>
      <c r="B172" s="17" t="s">
        <v>101</v>
      </c>
      <c r="C172" s="125" t="s">
        <v>22</v>
      </c>
      <c r="D172" s="118"/>
      <c r="E172" s="118"/>
      <c r="F172" s="118"/>
      <c r="G172" s="118"/>
      <c r="H172" s="118"/>
      <c r="I172" s="118"/>
      <c r="J172" s="118">
        <v>2</v>
      </c>
      <c r="K172" s="118"/>
      <c r="L172" s="118">
        <v>1</v>
      </c>
      <c r="M172" s="118" t="s">
        <v>15</v>
      </c>
      <c r="N172" s="118">
        <v>5</v>
      </c>
      <c r="O172" s="120" t="s">
        <v>174</v>
      </c>
    </row>
    <row r="173" spans="1:15" ht="39" customHeight="1" x14ac:dyDescent="0.2">
      <c r="A173" s="31">
        <v>11</v>
      </c>
      <c r="B173" s="125" t="s">
        <v>196</v>
      </c>
      <c r="C173" s="125" t="s">
        <v>22</v>
      </c>
      <c r="D173" s="118"/>
      <c r="E173" s="118"/>
      <c r="F173" s="118"/>
      <c r="G173" s="118"/>
      <c r="H173" s="118"/>
      <c r="I173" s="118"/>
      <c r="J173" s="118">
        <v>0</v>
      </c>
      <c r="K173" s="118"/>
      <c r="L173" s="118">
        <v>2</v>
      </c>
      <c r="M173" s="118" t="s">
        <v>20</v>
      </c>
      <c r="N173" s="118">
        <v>2</v>
      </c>
      <c r="O173" s="120" t="s">
        <v>174</v>
      </c>
    </row>
    <row r="174" spans="1:15" ht="24.95" customHeight="1" x14ac:dyDescent="0.2">
      <c r="A174" s="31">
        <v>12</v>
      </c>
      <c r="B174" s="125" t="s">
        <v>84</v>
      </c>
      <c r="C174" s="125" t="s">
        <v>22</v>
      </c>
      <c r="D174" s="118"/>
      <c r="E174" s="118"/>
      <c r="F174" s="118"/>
      <c r="G174" s="118"/>
      <c r="H174" s="118"/>
      <c r="I174" s="118"/>
      <c r="J174" s="118"/>
      <c r="K174" s="118">
        <v>90</v>
      </c>
      <c r="L174" s="118"/>
      <c r="M174" s="118" t="s">
        <v>20</v>
      </c>
      <c r="N174" s="118">
        <v>5</v>
      </c>
      <c r="O174" s="120" t="s">
        <v>174</v>
      </c>
    </row>
    <row r="175" spans="1:15" x14ac:dyDescent="0.2">
      <c r="A175" s="31"/>
      <c r="B175" s="17" t="s">
        <v>116</v>
      </c>
      <c r="C175" s="125"/>
      <c r="D175" s="118">
        <f>SUM(D161:D174)</f>
        <v>12</v>
      </c>
      <c r="E175" s="118">
        <f>E168/14</f>
        <v>4</v>
      </c>
      <c r="F175" s="118">
        <f>SUM(F161:F174)</f>
        <v>8</v>
      </c>
      <c r="G175" s="118"/>
      <c r="H175" s="118">
        <f>SUM(H161:H174)</f>
        <v>30</v>
      </c>
      <c r="I175" s="118"/>
      <c r="J175" s="118">
        <f>SUM(J163:J173)</f>
        <v>7</v>
      </c>
      <c r="K175" s="118">
        <v>9</v>
      </c>
      <c r="L175" s="118">
        <f>SUM(L163:L173)</f>
        <v>6</v>
      </c>
      <c r="M175" s="118"/>
      <c r="N175" s="118">
        <f>SUM(N163:N174)</f>
        <v>30</v>
      </c>
      <c r="O175" s="120"/>
    </row>
    <row r="176" spans="1:15" ht="21.75" customHeight="1" x14ac:dyDescent="0.2">
      <c r="A176" s="31"/>
      <c r="B176" s="126" t="s">
        <v>190</v>
      </c>
      <c r="C176" s="221">
        <f>D175+E175+F175</f>
        <v>24</v>
      </c>
      <c r="D176" s="221"/>
      <c r="E176" s="221"/>
      <c r="F176" s="221"/>
      <c r="G176" s="221"/>
      <c r="H176" s="118" t="s">
        <v>25</v>
      </c>
      <c r="I176" s="118"/>
      <c r="J176" s="221">
        <f>J175+K175+L175</f>
        <v>22</v>
      </c>
      <c r="K176" s="221"/>
      <c r="L176" s="221"/>
      <c r="M176" s="221"/>
      <c r="N176" s="118" t="s">
        <v>25</v>
      </c>
      <c r="O176" s="120"/>
    </row>
    <row r="177" spans="1:15" x14ac:dyDescent="0.2">
      <c r="A177" s="31"/>
      <c r="B177" s="126" t="s">
        <v>132</v>
      </c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71"/>
    </row>
    <row r="178" spans="1:15" x14ac:dyDescent="0.2">
      <c r="A178" s="31"/>
      <c r="B178" s="126" t="s">
        <v>147</v>
      </c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71"/>
    </row>
    <row r="179" spans="1:15" ht="26.25" customHeight="1" x14ac:dyDescent="0.2">
      <c r="A179" s="31"/>
      <c r="B179" s="126" t="s">
        <v>163</v>
      </c>
      <c r="C179" s="125"/>
      <c r="D179" s="118">
        <f>D175*14</f>
        <v>168</v>
      </c>
      <c r="E179" s="118">
        <v>56</v>
      </c>
      <c r="F179" s="118">
        <f>F175*14</f>
        <v>112</v>
      </c>
      <c r="G179" s="118"/>
      <c r="H179" s="118"/>
      <c r="I179" s="118"/>
      <c r="J179" s="118">
        <f>J175*10</f>
        <v>70</v>
      </c>
      <c r="K179" s="118">
        <v>90</v>
      </c>
      <c r="L179" s="118">
        <f>L175*10</f>
        <v>60</v>
      </c>
      <c r="M179" s="125"/>
      <c r="N179" s="125"/>
      <c r="O179" s="71"/>
    </row>
    <row r="180" spans="1:15" ht="30.75" customHeight="1" thickBot="1" x14ac:dyDescent="0.25">
      <c r="A180" s="111"/>
      <c r="B180" s="20" t="s">
        <v>43</v>
      </c>
      <c r="C180" s="74"/>
      <c r="D180" s="241" t="s">
        <v>125</v>
      </c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84"/>
    </row>
    <row r="181" spans="1:15" ht="14.25" customHeight="1" x14ac:dyDescent="0.2">
      <c r="A181" s="268" t="s">
        <v>34</v>
      </c>
      <c r="B181" s="268"/>
      <c r="C181" s="268"/>
      <c r="D181" s="268" t="s">
        <v>35</v>
      </c>
      <c r="E181" s="268"/>
      <c r="F181" s="268"/>
      <c r="G181" s="268"/>
      <c r="H181" s="268"/>
      <c r="I181" s="85"/>
      <c r="J181" s="268" t="s">
        <v>191</v>
      </c>
      <c r="K181" s="268"/>
      <c r="L181" s="268"/>
      <c r="M181" s="268"/>
      <c r="N181" s="268"/>
      <c r="O181" s="85"/>
    </row>
    <row r="182" spans="1:15" ht="23.25" customHeight="1" x14ac:dyDescent="0.2">
      <c r="A182" s="268" t="s">
        <v>36</v>
      </c>
      <c r="B182" s="268"/>
      <c r="C182" s="268"/>
      <c r="D182" s="268" t="s">
        <v>164</v>
      </c>
      <c r="E182" s="268"/>
      <c r="F182" s="268"/>
      <c r="G182" s="268"/>
      <c r="H182" s="268"/>
      <c r="I182" s="85"/>
      <c r="J182" s="268" t="s">
        <v>86</v>
      </c>
      <c r="K182" s="268"/>
      <c r="L182" s="268"/>
      <c r="M182" s="268"/>
      <c r="N182" s="268"/>
      <c r="O182" s="85"/>
    </row>
  </sheetData>
  <mergeCells count="182">
    <mergeCell ref="C108:G108"/>
    <mergeCell ref="J108:M108"/>
    <mergeCell ref="A83:H83"/>
    <mergeCell ref="A34:A36"/>
    <mergeCell ref="A73:A76"/>
    <mergeCell ref="J50:N50"/>
    <mergeCell ref="D51:F51"/>
    <mergeCell ref="G51:G52"/>
    <mergeCell ref="H51:H52"/>
    <mergeCell ref="J51:L51"/>
    <mergeCell ref="J34:N34"/>
    <mergeCell ref="D35:F35"/>
    <mergeCell ref="G35:G36"/>
    <mergeCell ref="H35:H36"/>
    <mergeCell ref="A42:H42"/>
    <mergeCell ref="A43:H43"/>
    <mergeCell ref="A44:H44"/>
    <mergeCell ref="A45:H45"/>
    <mergeCell ref="A46:H46"/>
    <mergeCell ref="J35:L35"/>
    <mergeCell ref="J75:L75"/>
    <mergeCell ref="M75:M76"/>
    <mergeCell ref="N75:N76"/>
    <mergeCell ref="A123:H123"/>
    <mergeCell ref="A120:H120"/>
    <mergeCell ref="A121:H121"/>
    <mergeCell ref="C109:N109"/>
    <mergeCell ref="D112:N112"/>
    <mergeCell ref="A114:C114"/>
    <mergeCell ref="D114:H114"/>
    <mergeCell ref="J114:N114"/>
    <mergeCell ref="A117:H117"/>
    <mergeCell ref="A118:H118"/>
    <mergeCell ref="A119:H119"/>
    <mergeCell ref="A115:H115"/>
    <mergeCell ref="A113:C113"/>
    <mergeCell ref="D113:H113"/>
    <mergeCell ref="J113:N113"/>
    <mergeCell ref="A116:H116"/>
    <mergeCell ref="A122:C122"/>
    <mergeCell ref="A124:A126"/>
    <mergeCell ref="B124:B126"/>
    <mergeCell ref="C124:C126"/>
    <mergeCell ref="D124:H124"/>
    <mergeCell ref="J124:N124"/>
    <mergeCell ref="D125:F125"/>
    <mergeCell ref="G125:G126"/>
    <mergeCell ref="H125:H126"/>
    <mergeCell ref="J125:L125"/>
    <mergeCell ref="M125:M126"/>
    <mergeCell ref="N125:N126"/>
    <mergeCell ref="D79:H79"/>
    <mergeCell ref="J79:N79"/>
    <mergeCell ref="A84:H84"/>
    <mergeCell ref="A85:H85"/>
    <mergeCell ref="A86:H86"/>
    <mergeCell ref="A87:H87"/>
    <mergeCell ref="A89:H89"/>
    <mergeCell ref="A90:A92"/>
    <mergeCell ref="B90:B92"/>
    <mergeCell ref="C90:C92"/>
    <mergeCell ref="A88:C88"/>
    <mergeCell ref="D80:H80"/>
    <mergeCell ref="J80:N80"/>
    <mergeCell ref="A81:H81"/>
    <mergeCell ref="A80:C80"/>
    <mergeCell ref="J90:N90"/>
    <mergeCell ref="D91:F91"/>
    <mergeCell ref="G91:G92"/>
    <mergeCell ref="H91:H92"/>
    <mergeCell ref="J91:L91"/>
    <mergeCell ref="M91:M92"/>
    <mergeCell ref="N91:N92"/>
    <mergeCell ref="D181:H181"/>
    <mergeCell ref="J181:N181"/>
    <mergeCell ref="A153:H153"/>
    <mergeCell ref="A154:H154"/>
    <mergeCell ref="A155:H155"/>
    <mergeCell ref="A157:H157"/>
    <mergeCell ref="A148:C148"/>
    <mergeCell ref="D148:H148"/>
    <mergeCell ref="J148:N148"/>
    <mergeCell ref="A150:H150"/>
    <mergeCell ref="A151:H151"/>
    <mergeCell ref="A152:H152"/>
    <mergeCell ref="A149:H149"/>
    <mergeCell ref="A156:C156"/>
    <mergeCell ref="C69:N69"/>
    <mergeCell ref="A82:H82"/>
    <mergeCell ref="C68:G68"/>
    <mergeCell ref="J68:M68"/>
    <mergeCell ref="A79:C79"/>
    <mergeCell ref="M51:M52"/>
    <mergeCell ref="I75:I76"/>
    <mergeCell ref="A182:C182"/>
    <mergeCell ref="D182:H182"/>
    <mergeCell ref="J182:N182"/>
    <mergeCell ref="D159:F159"/>
    <mergeCell ref="G159:G160"/>
    <mergeCell ref="H159:H160"/>
    <mergeCell ref="J159:L159"/>
    <mergeCell ref="M159:M160"/>
    <mergeCell ref="N159:N160"/>
    <mergeCell ref="A158:A160"/>
    <mergeCell ref="B158:B160"/>
    <mergeCell ref="C158:C160"/>
    <mergeCell ref="C177:N177"/>
    <mergeCell ref="D180:N180"/>
    <mergeCell ref="C176:G176"/>
    <mergeCell ref="J176:M176"/>
    <mergeCell ref="A181:C181"/>
    <mergeCell ref="A1:H1"/>
    <mergeCell ref="A2:H2"/>
    <mergeCell ref="A3:H3"/>
    <mergeCell ref="A4:H4"/>
    <mergeCell ref="A5:H5"/>
    <mergeCell ref="A6:H6"/>
    <mergeCell ref="A8:H8"/>
    <mergeCell ref="A9:A11"/>
    <mergeCell ref="B9:B11"/>
    <mergeCell ref="C9:C11"/>
    <mergeCell ref="D9:H9"/>
    <mergeCell ref="D10:F10"/>
    <mergeCell ref="G10:G11"/>
    <mergeCell ref="H10:H11"/>
    <mergeCell ref="A7:C7"/>
    <mergeCell ref="O10:O11"/>
    <mergeCell ref="I35:I36"/>
    <mergeCell ref="O35:O36"/>
    <mergeCell ref="I51:I52"/>
    <mergeCell ref="O51:O52"/>
    <mergeCell ref="A47:H47"/>
    <mergeCell ref="A49:H49"/>
    <mergeCell ref="A50:A52"/>
    <mergeCell ref="B50:B52"/>
    <mergeCell ref="C50:C52"/>
    <mergeCell ref="D50:H50"/>
    <mergeCell ref="A41:C41"/>
    <mergeCell ref="D41:H41"/>
    <mergeCell ref="J41:N41"/>
    <mergeCell ref="A40:C40"/>
    <mergeCell ref="D40:H40"/>
    <mergeCell ref="J40:N40"/>
    <mergeCell ref="B34:B36"/>
    <mergeCell ref="C34:C36"/>
    <mergeCell ref="D34:H34"/>
    <mergeCell ref="N51:N52"/>
    <mergeCell ref="A48:C48"/>
    <mergeCell ref="J9:N9"/>
    <mergeCell ref="J10:L10"/>
    <mergeCell ref="M10:M11"/>
    <mergeCell ref="N10:N11"/>
    <mergeCell ref="C28:N28"/>
    <mergeCell ref="C27:G27"/>
    <mergeCell ref="J27:M27"/>
    <mergeCell ref="M35:M36"/>
    <mergeCell ref="N35:N36"/>
    <mergeCell ref="I10:I11"/>
    <mergeCell ref="O75:O76"/>
    <mergeCell ref="D73:I74"/>
    <mergeCell ref="J73:O74"/>
    <mergeCell ref="I91:I92"/>
    <mergeCell ref="O91:O92"/>
    <mergeCell ref="I125:I126"/>
    <mergeCell ref="O125:O126"/>
    <mergeCell ref="I159:I160"/>
    <mergeCell ref="O159:O160"/>
    <mergeCell ref="D158:I158"/>
    <mergeCell ref="J158:O158"/>
    <mergeCell ref="D90:H90"/>
    <mergeCell ref="J147:N147"/>
    <mergeCell ref="C143:N143"/>
    <mergeCell ref="D146:N146"/>
    <mergeCell ref="C142:G142"/>
    <mergeCell ref="J142:M142"/>
    <mergeCell ref="A147:C147"/>
    <mergeCell ref="D147:H147"/>
    <mergeCell ref="B73:B76"/>
    <mergeCell ref="C73:C76"/>
    <mergeCell ref="D75:F75"/>
    <mergeCell ref="G75:G76"/>
    <mergeCell ref="H75:H76"/>
  </mergeCells>
  <pageMargins left="0.25" right="0.25" top="0.25" bottom="0.25" header="0.3" footer="0.3"/>
  <pageSetup paperSize="9" scale="69" orientation="landscape" r:id="rId1"/>
  <rowBreaks count="4" manualBreakCount="4">
    <brk id="41" max="16383" man="1"/>
    <brk id="80" max="16383" man="1"/>
    <brk id="114" max="16383" man="1"/>
    <brk id="148" max="16383" man="1"/>
  </rowBreaks>
  <ignoredErrors>
    <ignoredError sqref="K26 E17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view="pageBreakPreview" topLeftCell="A79" zoomScale="60" zoomScaleNormal="70" workbookViewId="0">
      <selection sqref="A1:XFD8"/>
    </sheetView>
  </sheetViews>
  <sheetFormatPr defaultColWidth="9.140625" defaultRowHeight="12.75" x14ac:dyDescent="0.2"/>
  <cols>
    <col min="1" max="1" width="9.7109375" style="4" customWidth="1"/>
    <col min="2" max="2" width="47.7109375" style="4" customWidth="1"/>
    <col min="3" max="3" width="18.85546875" style="2" customWidth="1"/>
    <col min="4" max="5" width="8.42578125" style="4" customWidth="1"/>
    <col min="6" max="6" width="11.42578125" style="4" customWidth="1"/>
    <col min="7" max="7" width="19" style="4" customWidth="1"/>
    <col min="8" max="9" width="15.7109375" style="4" customWidth="1"/>
    <col min="10" max="10" width="13.85546875" style="4" customWidth="1"/>
    <col min="11" max="11" width="9.42578125" style="4" customWidth="1"/>
    <col min="12" max="12" width="10.42578125" style="4" customWidth="1"/>
    <col min="13" max="13" width="15.42578125" style="4" customWidth="1"/>
    <col min="14" max="14" width="17.42578125" style="4" customWidth="1"/>
    <col min="15" max="15" width="12.5703125" style="4" customWidth="1"/>
    <col min="16" max="16" width="6.85546875" style="4" customWidth="1"/>
    <col min="17" max="24" width="9.140625" style="4" hidden="1" customWidth="1"/>
    <col min="25" max="16384" width="9.140625" style="4"/>
  </cols>
  <sheetData>
    <row r="1" spans="1:20" ht="15" customHeight="1" x14ac:dyDescent="0.2">
      <c r="A1" s="270" t="s">
        <v>217</v>
      </c>
      <c r="B1" s="270"/>
      <c r="C1" s="270"/>
      <c r="D1" s="270"/>
      <c r="E1" s="270"/>
      <c r="F1" s="270"/>
      <c r="G1" s="270"/>
      <c r="H1" s="270"/>
      <c r="I1" s="21"/>
      <c r="J1" s="64"/>
      <c r="K1" s="64"/>
      <c r="L1" s="64"/>
      <c r="M1" s="64"/>
      <c r="N1" s="64"/>
      <c r="O1" s="64"/>
    </row>
    <row r="2" spans="1:20" ht="15" customHeight="1" x14ac:dyDescent="0.2">
      <c r="A2" s="270" t="s">
        <v>224</v>
      </c>
      <c r="B2" s="270"/>
      <c r="C2" s="270"/>
      <c r="D2" s="270"/>
      <c r="E2" s="270"/>
      <c r="F2" s="270"/>
      <c r="G2" s="270"/>
      <c r="H2" s="270"/>
      <c r="I2" s="21"/>
      <c r="J2" s="64"/>
      <c r="K2" s="64"/>
      <c r="L2" s="64"/>
      <c r="M2" s="64"/>
      <c r="N2" s="64"/>
      <c r="O2" s="64"/>
    </row>
    <row r="3" spans="1:20" ht="15" customHeight="1" x14ac:dyDescent="0.2">
      <c r="A3" s="270" t="s">
        <v>78</v>
      </c>
      <c r="B3" s="270"/>
      <c r="C3" s="270"/>
      <c r="D3" s="270"/>
      <c r="E3" s="270"/>
      <c r="F3" s="270"/>
      <c r="G3" s="270"/>
      <c r="H3" s="270"/>
      <c r="I3" s="21"/>
      <c r="J3" s="64"/>
      <c r="K3" s="64"/>
      <c r="L3" s="64"/>
      <c r="M3" s="64"/>
      <c r="N3" s="64"/>
      <c r="O3" s="64"/>
    </row>
    <row r="4" spans="1:20" ht="15" customHeight="1" x14ac:dyDescent="0.2">
      <c r="A4" s="270" t="s">
        <v>231</v>
      </c>
      <c r="B4" s="270"/>
      <c r="C4" s="270"/>
      <c r="D4" s="270"/>
      <c r="E4" s="270"/>
      <c r="F4" s="270"/>
      <c r="G4" s="270"/>
      <c r="H4" s="270"/>
      <c r="I4" s="21"/>
      <c r="J4" s="64"/>
      <c r="K4" s="64"/>
      <c r="L4" s="64"/>
      <c r="M4" s="64"/>
      <c r="N4" s="64"/>
      <c r="O4" s="64"/>
    </row>
    <row r="5" spans="1:20" ht="15" customHeight="1" x14ac:dyDescent="0.2">
      <c r="A5" s="270" t="s">
        <v>1</v>
      </c>
      <c r="B5" s="270"/>
      <c r="C5" s="270"/>
      <c r="D5" s="270"/>
      <c r="E5" s="270"/>
      <c r="F5" s="270"/>
      <c r="G5" s="270"/>
      <c r="H5" s="270"/>
      <c r="I5" s="21"/>
      <c r="J5" s="64"/>
      <c r="K5" s="64"/>
      <c r="L5" s="64"/>
      <c r="M5" s="64"/>
      <c r="N5" s="64"/>
      <c r="O5" s="64"/>
    </row>
    <row r="6" spans="1:20" ht="15" customHeight="1" x14ac:dyDescent="0.2">
      <c r="A6" s="270" t="s">
        <v>115</v>
      </c>
      <c r="B6" s="270"/>
      <c r="C6" s="270"/>
      <c r="D6" s="270"/>
      <c r="E6" s="270"/>
      <c r="F6" s="270"/>
      <c r="G6" s="270"/>
      <c r="H6" s="270"/>
      <c r="I6" s="21"/>
      <c r="J6" s="64"/>
      <c r="K6" s="64"/>
      <c r="L6" s="64"/>
      <c r="M6" s="64"/>
      <c r="N6" s="64"/>
      <c r="O6" s="64"/>
    </row>
    <row r="7" spans="1:20" ht="15" customHeight="1" x14ac:dyDescent="0.2">
      <c r="A7" s="235" t="s">
        <v>166</v>
      </c>
      <c r="B7" s="235"/>
      <c r="C7" s="235"/>
      <c r="D7" s="21"/>
      <c r="E7" s="21"/>
      <c r="F7" s="21"/>
      <c r="G7" s="21"/>
      <c r="H7" s="21"/>
      <c r="I7" s="21"/>
      <c r="J7" s="64"/>
      <c r="K7" s="64"/>
      <c r="L7" s="64"/>
      <c r="M7" s="64"/>
      <c r="N7" s="64"/>
      <c r="O7" s="64"/>
    </row>
    <row r="8" spans="1:20" ht="15" customHeight="1" thickBot="1" x14ac:dyDescent="0.25">
      <c r="A8" s="271" t="s">
        <v>157</v>
      </c>
      <c r="B8" s="271"/>
      <c r="C8" s="271"/>
      <c r="D8" s="271"/>
      <c r="E8" s="271"/>
      <c r="F8" s="271"/>
      <c r="G8" s="271"/>
      <c r="H8" s="271"/>
      <c r="I8" s="86"/>
      <c r="J8" s="64"/>
      <c r="K8" s="64"/>
      <c r="L8" s="64"/>
      <c r="M8" s="64"/>
      <c r="N8" s="64"/>
      <c r="O8" s="64"/>
    </row>
    <row r="9" spans="1:20" ht="13.5" customHeight="1" x14ac:dyDescent="0.2">
      <c r="A9" s="247" t="s">
        <v>195</v>
      </c>
      <c r="B9" s="237" t="s">
        <v>3</v>
      </c>
      <c r="C9" s="237" t="s">
        <v>4</v>
      </c>
      <c r="D9" s="223" t="s">
        <v>5</v>
      </c>
      <c r="E9" s="223"/>
      <c r="F9" s="223"/>
      <c r="G9" s="223"/>
      <c r="H9" s="223"/>
      <c r="I9" s="346"/>
      <c r="J9" s="260" t="s">
        <v>6</v>
      </c>
      <c r="K9" s="261"/>
      <c r="L9" s="261"/>
      <c r="M9" s="261"/>
      <c r="N9" s="261"/>
      <c r="O9" s="330"/>
    </row>
    <row r="10" spans="1:20" ht="19.5" customHeight="1" x14ac:dyDescent="0.2">
      <c r="A10" s="248"/>
      <c r="B10" s="238"/>
      <c r="C10" s="238"/>
      <c r="D10" s="221" t="s">
        <v>7</v>
      </c>
      <c r="E10" s="221"/>
      <c r="F10" s="221"/>
      <c r="G10" s="221" t="s">
        <v>8</v>
      </c>
      <c r="H10" s="221" t="s">
        <v>9</v>
      </c>
      <c r="I10" s="221" t="s">
        <v>167</v>
      </c>
      <c r="J10" s="221" t="s">
        <v>7</v>
      </c>
      <c r="K10" s="221"/>
      <c r="L10" s="221"/>
      <c r="M10" s="221" t="s">
        <v>8</v>
      </c>
      <c r="N10" s="221" t="s">
        <v>9</v>
      </c>
      <c r="O10" s="227" t="s">
        <v>167</v>
      </c>
    </row>
    <row r="11" spans="1:20" ht="12" customHeight="1" x14ac:dyDescent="0.2">
      <c r="A11" s="248"/>
      <c r="B11" s="238"/>
      <c r="C11" s="238"/>
      <c r="D11" s="124" t="s">
        <v>10</v>
      </c>
      <c r="E11" s="124" t="s">
        <v>11</v>
      </c>
      <c r="F11" s="124" t="s">
        <v>12</v>
      </c>
      <c r="G11" s="221"/>
      <c r="H11" s="221"/>
      <c r="I11" s="309"/>
      <c r="J11" s="124" t="s">
        <v>10</v>
      </c>
      <c r="K11" s="124" t="s">
        <v>13</v>
      </c>
      <c r="L11" s="124" t="s">
        <v>12</v>
      </c>
      <c r="M11" s="221"/>
      <c r="N11" s="221"/>
      <c r="O11" s="352"/>
    </row>
    <row r="12" spans="1:20" ht="27" customHeight="1" x14ac:dyDescent="0.2">
      <c r="A12" s="31">
        <v>1</v>
      </c>
      <c r="B12" s="125" t="s">
        <v>79</v>
      </c>
      <c r="C12" s="52" t="s">
        <v>16</v>
      </c>
      <c r="D12" s="118">
        <v>2</v>
      </c>
      <c r="E12" s="118"/>
      <c r="F12" s="118">
        <v>2</v>
      </c>
      <c r="G12" s="118" t="s">
        <v>15</v>
      </c>
      <c r="H12" s="118">
        <v>6</v>
      </c>
      <c r="I12" s="118" t="s">
        <v>174</v>
      </c>
      <c r="J12" s="118"/>
      <c r="K12" s="118"/>
      <c r="L12" s="118"/>
      <c r="M12" s="118"/>
      <c r="N12" s="118"/>
      <c r="O12" s="120"/>
    </row>
    <row r="13" spans="1:20" ht="27" customHeight="1" x14ac:dyDescent="0.2">
      <c r="A13" s="31">
        <v>2</v>
      </c>
      <c r="B13" s="125" t="s">
        <v>137</v>
      </c>
      <c r="C13" s="52" t="s">
        <v>22</v>
      </c>
      <c r="D13" s="118">
        <v>2</v>
      </c>
      <c r="E13" s="118"/>
      <c r="F13" s="118">
        <v>1</v>
      </c>
      <c r="G13" s="118" t="s">
        <v>15</v>
      </c>
      <c r="H13" s="118">
        <v>6</v>
      </c>
      <c r="I13" s="118" t="s">
        <v>174</v>
      </c>
      <c r="J13" s="118"/>
      <c r="K13" s="118"/>
      <c r="L13" s="118"/>
      <c r="M13" s="118"/>
      <c r="N13" s="118"/>
      <c r="O13" s="120"/>
    </row>
    <row r="14" spans="1:20" ht="27" customHeight="1" thickBot="1" x14ac:dyDescent="0.25">
      <c r="A14" s="31">
        <v>3</v>
      </c>
      <c r="B14" s="125" t="s">
        <v>138</v>
      </c>
      <c r="C14" s="52" t="s">
        <v>14</v>
      </c>
      <c r="D14" s="118">
        <v>2</v>
      </c>
      <c r="E14" s="118"/>
      <c r="F14" s="118">
        <v>1</v>
      </c>
      <c r="G14" s="118" t="s">
        <v>15</v>
      </c>
      <c r="H14" s="118">
        <v>6</v>
      </c>
      <c r="I14" s="118" t="s">
        <v>174</v>
      </c>
      <c r="J14" s="118"/>
      <c r="K14" s="118"/>
      <c r="L14" s="118"/>
      <c r="M14" s="118"/>
      <c r="N14" s="118"/>
      <c r="O14" s="120"/>
    </row>
    <row r="15" spans="1:20" ht="27" customHeight="1" thickBot="1" x14ac:dyDescent="0.25">
      <c r="A15" s="31">
        <v>4</v>
      </c>
      <c r="B15" s="125" t="s">
        <v>80</v>
      </c>
      <c r="C15" s="52" t="s">
        <v>14</v>
      </c>
      <c r="D15" s="118">
        <v>2</v>
      </c>
      <c r="E15" s="118"/>
      <c r="F15" s="118">
        <v>1</v>
      </c>
      <c r="G15" s="118" t="s">
        <v>15</v>
      </c>
      <c r="H15" s="118">
        <v>3</v>
      </c>
      <c r="I15" s="118" t="s">
        <v>174</v>
      </c>
      <c r="J15" s="118"/>
      <c r="K15" s="118"/>
      <c r="L15" s="118"/>
      <c r="M15" s="118"/>
      <c r="N15" s="118"/>
      <c r="O15" s="120"/>
      <c r="T15" s="7"/>
    </row>
    <row r="16" spans="1:20" ht="30.75" customHeight="1" x14ac:dyDescent="0.2">
      <c r="A16" s="31">
        <v>5</v>
      </c>
      <c r="B16" s="125" t="s">
        <v>139</v>
      </c>
      <c r="C16" s="52" t="s">
        <v>19</v>
      </c>
      <c r="D16" s="118">
        <v>2</v>
      </c>
      <c r="E16" s="118"/>
      <c r="F16" s="118">
        <v>2</v>
      </c>
      <c r="G16" s="118" t="s">
        <v>15</v>
      </c>
      <c r="H16" s="118">
        <v>5</v>
      </c>
      <c r="I16" s="118" t="s">
        <v>174</v>
      </c>
      <c r="J16" s="118"/>
      <c r="K16" s="118"/>
      <c r="L16" s="118"/>
      <c r="M16" s="118"/>
      <c r="N16" s="118"/>
      <c r="O16" s="120"/>
    </row>
    <row r="17" spans="1:22" ht="36.75" customHeight="1" x14ac:dyDescent="0.2">
      <c r="A17" s="31">
        <v>6</v>
      </c>
      <c r="B17" s="125" t="s">
        <v>197</v>
      </c>
      <c r="C17" s="52" t="s">
        <v>14</v>
      </c>
      <c r="D17" s="118">
        <v>2</v>
      </c>
      <c r="E17" s="118"/>
      <c r="F17" s="118">
        <v>1</v>
      </c>
      <c r="G17" s="118" t="s">
        <v>15</v>
      </c>
      <c r="H17" s="118">
        <v>3</v>
      </c>
      <c r="I17" s="118" t="s">
        <v>174</v>
      </c>
      <c r="J17" s="118"/>
      <c r="K17" s="118"/>
      <c r="L17" s="118"/>
      <c r="M17" s="118"/>
      <c r="N17" s="118"/>
      <c r="O17" s="120"/>
    </row>
    <row r="18" spans="1:22" ht="32.25" customHeight="1" x14ac:dyDescent="0.2">
      <c r="A18" s="31">
        <v>7</v>
      </c>
      <c r="B18" s="125" t="s">
        <v>81</v>
      </c>
      <c r="C18" s="52" t="s">
        <v>19</v>
      </c>
      <c r="D18" s="118">
        <v>1</v>
      </c>
      <c r="E18" s="118"/>
      <c r="F18" s="118">
        <v>1</v>
      </c>
      <c r="G18" s="118" t="s">
        <v>20</v>
      </c>
      <c r="H18" s="118">
        <v>1</v>
      </c>
      <c r="I18" s="118" t="s">
        <v>174</v>
      </c>
      <c r="J18" s="118">
        <v>1</v>
      </c>
      <c r="K18" s="118"/>
      <c r="L18" s="118">
        <v>1</v>
      </c>
      <c r="M18" s="118" t="s">
        <v>20</v>
      </c>
      <c r="N18" s="118">
        <v>1</v>
      </c>
      <c r="O18" s="120" t="s">
        <v>174</v>
      </c>
    </row>
    <row r="19" spans="1:22" ht="41.25" customHeight="1" x14ac:dyDescent="0.2">
      <c r="A19" s="31">
        <v>8</v>
      </c>
      <c r="B19" s="125" t="s">
        <v>140</v>
      </c>
      <c r="C19" s="52" t="s">
        <v>16</v>
      </c>
      <c r="D19" s="118"/>
      <c r="E19" s="118"/>
      <c r="F19" s="118"/>
      <c r="G19" s="118"/>
      <c r="H19" s="118"/>
      <c r="I19" s="118"/>
      <c r="J19" s="118">
        <v>2</v>
      </c>
      <c r="K19" s="118"/>
      <c r="L19" s="118">
        <v>1</v>
      </c>
      <c r="M19" s="118" t="s">
        <v>15</v>
      </c>
      <c r="N19" s="118">
        <v>5</v>
      </c>
      <c r="O19" s="120" t="s">
        <v>174</v>
      </c>
    </row>
    <row r="20" spans="1:22" ht="39" customHeight="1" x14ac:dyDescent="0.2">
      <c r="A20" s="31">
        <v>9</v>
      </c>
      <c r="B20" s="125" t="s">
        <v>141</v>
      </c>
      <c r="C20" s="52" t="s">
        <v>22</v>
      </c>
      <c r="D20" s="118"/>
      <c r="E20" s="118"/>
      <c r="F20" s="118"/>
      <c r="G20" s="118"/>
      <c r="H20" s="118"/>
      <c r="I20" s="118"/>
      <c r="J20" s="118">
        <v>2</v>
      </c>
      <c r="K20" s="118"/>
      <c r="L20" s="118">
        <v>1</v>
      </c>
      <c r="M20" s="118" t="s">
        <v>15</v>
      </c>
      <c r="N20" s="118">
        <v>5</v>
      </c>
      <c r="O20" s="120" t="s">
        <v>174</v>
      </c>
    </row>
    <row r="21" spans="1:22" ht="18" customHeight="1" x14ac:dyDescent="0.2">
      <c r="A21" s="31">
        <v>10</v>
      </c>
      <c r="B21" s="125" t="s">
        <v>82</v>
      </c>
      <c r="C21" s="52" t="s">
        <v>22</v>
      </c>
      <c r="D21" s="118"/>
      <c r="E21" s="118"/>
      <c r="F21" s="118"/>
      <c r="G21" s="118"/>
      <c r="H21" s="118"/>
      <c r="I21" s="118"/>
      <c r="J21" s="118">
        <v>2</v>
      </c>
      <c r="K21" s="118"/>
      <c r="L21" s="118">
        <v>1</v>
      </c>
      <c r="M21" s="118" t="s">
        <v>15</v>
      </c>
      <c r="N21" s="118">
        <v>5</v>
      </c>
      <c r="O21" s="120" t="s">
        <v>174</v>
      </c>
    </row>
    <row r="22" spans="1:22" ht="36" customHeight="1" x14ac:dyDescent="0.2">
      <c r="A22" s="31">
        <v>11</v>
      </c>
      <c r="B22" s="17" t="s">
        <v>83</v>
      </c>
      <c r="C22" s="52" t="s">
        <v>16</v>
      </c>
      <c r="D22" s="118"/>
      <c r="E22" s="118"/>
      <c r="F22" s="118"/>
      <c r="G22" s="118"/>
      <c r="H22" s="118"/>
      <c r="I22" s="118"/>
      <c r="J22" s="118">
        <v>1</v>
      </c>
      <c r="K22" s="118"/>
      <c r="L22" s="118">
        <v>1</v>
      </c>
      <c r="M22" s="118" t="s">
        <v>15</v>
      </c>
      <c r="N22" s="118">
        <v>2</v>
      </c>
      <c r="O22" s="120" t="s">
        <v>174</v>
      </c>
      <c r="T22" s="4">
        <f>C27+J27</f>
        <v>44.571428571428569</v>
      </c>
    </row>
    <row r="23" spans="1:22" ht="44.25" customHeight="1" x14ac:dyDescent="0.2">
      <c r="A23" s="31">
        <v>12</v>
      </c>
      <c r="B23" s="125" t="s">
        <v>198</v>
      </c>
      <c r="C23" s="52" t="s">
        <v>22</v>
      </c>
      <c r="D23" s="118"/>
      <c r="E23" s="118"/>
      <c r="F23" s="118"/>
      <c r="G23" s="118"/>
      <c r="H23" s="118"/>
      <c r="I23" s="118"/>
      <c r="J23" s="118">
        <v>0</v>
      </c>
      <c r="K23" s="118"/>
      <c r="L23" s="118">
        <v>2</v>
      </c>
      <c r="M23" s="118" t="s">
        <v>20</v>
      </c>
      <c r="N23" s="118">
        <v>2</v>
      </c>
      <c r="O23" s="120" t="s">
        <v>174</v>
      </c>
    </row>
    <row r="24" spans="1:22" ht="28.5" customHeight="1" x14ac:dyDescent="0.2">
      <c r="A24" s="31">
        <v>13</v>
      </c>
      <c r="B24" s="125" t="s">
        <v>84</v>
      </c>
      <c r="C24" s="52" t="s">
        <v>22</v>
      </c>
      <c r="D24" s="118"/>
      <c r="E24" s="118"/>
      <c r="F24" s="118"/>
      <c r="G24" s="118"/>
      <c r="H24" s="118"/>
      <c r="I24" s="118"/>
      <c r="J24" s="118"/>
      <c r="K24" s="118">
        <v>56</v>
      </c>
      <c r="L24" s="118"/>
      <c r="M24" s="118" t="s">
        <v>20</v>
      </c>
      <c r="N24" s="118">
        <v>5</v>
      </c>
      <c r="O24" s="120" t="s">
        <v>174</v>
      </c>
      <c r="T24" s="4">
        <v>9</v>
      </c>
      <c r="U24" s="4">
        <v>14</v>
      </c>
      <c r="V24" s="4">
        <f>T24*U24</f>
        <v>126</v>
      </c>
    </row>
    <row r="25" spans="1:22" ht="43.5" customHeight="1" x14ac:dyDescent="0.2">
      <c r="A25" s="31">
        <v>14</v>
      </c>
      <c r="B25" s="125" t="s">
        <v>85</v>
      </c>
      <c r="C25" s="125" t="s">
        <v>22</v>
      </c>
      <c r="D25" s="118"/>
      <c r="E25" s="118"/>
      <c r="F25" s="118"/>
      <c r="G25" s="118"/>
      <c r="H25" s="118"/>
      <c r="I25" s="118"/>
      <c r="J25" s="124"/>
      <c r="K25" s="118">
        <v>50</v>
      </c>
      <c r="L25" s="118"/>
      <c r="M25" s="118" t="s">
        <v>20</v>
      </c>
      <c r="N25" s="118">
        <v>5</v>
      </c>
      <c r="O25" s="120" t="s">
        <v>174</v>
      </c>
    </row>
    <row r="26" spans="1:22" ht="18.75" customHeight="1" x14ac:dyDescent="0.2">
      <c r="A26" s="66"/>
      <c r="B26" s="17" t="s">
        <v>116</v>
      </c>
      <c r="C26" s="118"/>
      <c r="D26" s="118">
        <f>SUM(D12:D25)</f>
        <v>13</v>
      </c>
      <c r="E26" s="118"/>
      <c r="F26" s="118">
        <f>SUM(F12:F25)</f>
        <v>9</v>
      </c>
      <c r="G26" s="118"/>
      <c r="H26" s="118">
        <f>SUM(H12:H25)</f>
        <v>30</v>
      </c>
      <c r="I26" s="118"/>
      <c r="J26" s="124">
        <f>SUM(J18:J25)</f>
        <v>8</v>
      </c>
      <c r="K26" s="140">
        <f>SUM(K24:K25)/14</f>
        <v>7.5714285714285712</v>
      </c>
      <c r="L26" s="124">
        <f>SUM(L18:L25)</f>
        <v>7</v>
      </c>
      <c r="M26" s="124"/>
      <c r="N26" s="124">
        <f>SUM(N18:N25)</f>
        <v>30</v>
      </c>
      <c r="O26" s="129"/>
      <c r="U26" s="4">
        <f>D30+J30</f>
        <v>294</v>
      </c>
    </row>
    <row r="27" spans="1:22" customFormat="1" ht="33.75" customHeight="1" x14ac:dyDescent="0.25">
      <c r="A27" s="66"/>
      <c r="B27" s="126" t="s">
        <v>190</v>
      </c>
      <c r="C27" s="229">
        <f>D26+F26</f>
        <v>22</v>
      </c>
      <c r="D27" s="229"/>
      <c r="E27" s="229"/>
      <c r="F27" s="229"/>
      <c r="G27" s="229"/>
      <c r="H27" s="118" t="s">
        <v>25</v>
      </c>
      <c r="I27" s="118"/>
      <c r="J27" s="332">
        <f>J26+K26+L26</f>
        <v>22.571428571428569</v>
      </c>
      <c r="K27" s="332"/>
      <c r="L27" s="332"/>
      <c r="M27" s="332"/>
      <c r="N27" s="118" t="s">
        <v>25</v>
      </c>
      <c r="O27" s="120"/>
    </row>
    <row r="28" spans="1:22" ht="18" customHeight="1" x14ac:dyDescent="0.2">
      <c r="A28" s="66"/>
      <c r="B28" s="126" t="s">
        <v>156</v>
      </c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71"/>
    </row>
    <row r="29" spans="1:22" ht="18.75" customHeight="1" x14ac:dyDescent="0.2">
      <c r="A29" s="66"/>
      <c r="B29" s="126" t="s">
        <v>128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71"/>
      <c r="T29" s="4">
        <f>D30+F30+J30+K30+L30</f>
        <v>624</v>
      </c>
    </row>
    <row r="30" spans="1:22" ht="32.25" customHeight="1" thickBot="1" x14ac:dyDescent="0.25">
      <c r="A30" s="72"/>
      <c r="B30" s="143" t="s">
        <v>165</v>
      </c>
      <c r="C30" s="74"/>
      <c r="D30" s="127">
        <f>D26*14</f>
        <v>182</v>
      </c>
      <c r="E30" s="127"/>
      <c r="F30" s="127">
        <f>F26*14</f>
        <v>126</v>
      </c>
      <c r="G30" s="127"/>
      <c r="H30" s="127"/>
      <c r="I30" s="127"/>
      <c r="J30" s="127">
        <f>J26*14</f>
        <v>112</v>
      </c>
      <c r="K30" s="127">
        <v>106</v>
      </c>
      <c r="L30" s="127">
        <f>L26*14</f>
        <v>98</v>
      </c>
      <c r="M30" s="74"/>
      <c r="N30" s="74"/>
      <c r="O30" s="76"/>
    </row>
    <row r="31" spans="1:22" ht="32.25" customHeight="1" thickBot="1" x14ac:dyDescent="0.25">
      <c r="A31" s="112"/>
      <c r="B31" s="116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3"/>
      <c r="N31" s="113"/>
      <c r="O31" s="117"/>
    </row>
    <row r="32" spans="1:22" ht="12.75" customHeight="1" x14ac:dyDescent="0.2">
      <c r="A32" s="247" t="s">
        <v>195</v>
      </c>
      <c r="B32" s="237" t="s">
        <v>33</v>
      </c>
      <c r="C32" s="242" t="s">
        <v>4</v>
      </c>
      <c r="D32" s="242" t="s">
        <v>5</v>
      </c>
      <c r="E32" s="242"/>
      <c r="F32" s="242"/>
      <c r="G32" s="242"/>
      <c r="H32" s="242"/>
      <c r="I32" s="82"/>
      <c r="J32" s="242" t="s">
        <v>6</v>
      </c>
      <c r="K32" s="242"/>
      <c r="L32" s="242"/>
      <c r="M32" s="242"/>
      <c r="N32" s="242"/>
      <c r="O32" s="83"/>
    </row>
    <row r="33" spans="1:15" ht="15.75" customHeight="1" x14ac:dyDescent="0.2">
      <c r="A33" s="248"/>
      <c r="B33" s="238"/>
      <c r="C33" s="229"/>
      <c r="D33" s="229" t="s">
        <v>7</v>
      </c>
      <c r="E33" s="229"/>
      <c r="F33" s="229"/>
      <c r="G33" s="229" t="s">
        <v>8</v>
      </c>
      <c r="H33" s="229" t="s">
        <v>9</v>
      </c>
      <c r="I33" s="229" t="s">
        <v>167</v>
      </c>
      <c r="J33" s="229" t="s">
        <v>7</v>
      </c>
      <c r="K33" s="229"/>
      <c r="L33" s="229"/>
      <c r="M33" s="229" t="s">
        <v>8</v>
      </c>
      <c r="N33" s="229" t="s">
        <v>9</v>
      </c>
      <c r="O33" s="229" t="s">
        <v>167</v>
      </c>
    </row>
    <row r="34" spans="1:15" ht="15.75" customHeight="1" x14ac:dyDescent="0.2">
      <c r="A34" s="248"/>
      <c r="B34" s="238"/>
      <c r="C34" s="229"/>
      <c r="D34" s="30" t="s">
        <v>10</v>
      </c>
      <c r="E34" s="30" t="s">
        <v>11</v>
      </c>
      <c r="F34" s="30" t="s">
        <v>12</v>
      </c>
      <c r="G34" s="229"/>
      <c r="H34" s="229"/>
      <c r="I34" s="273"/>
      <c r="J34" s="30" t="s">
        <v>10</v>
      </c>
      <c r="K34" s="30" t="s">
        <v>13</v>
      </c>
      <c r="L34" s="30" t="s">
        <v>12</v>
      </c>
      <c r="M34" s="229"/>
      <c r="N34" s="229"/>
      <c r="O34" s="273"/>
    </row>
    <row r="35" spans="1:15" ht="25.5" x14ac:dyDescent="0.2">
      <c r="A35" s="31">
        <v>1</v>
      </c>
      <c r="B35" s="52" t="s">
        <v>181</v>
      </c>
      <c r="C35" s="32" t="s">
        <v>19</v>
      </c>
      <c r="D35" s="30">
        <v>1</v>
      </c>
      <c r="E35" s="30"/>
      <c r="F35" s="30">
        <v>1</v>
      </c>
      <c r="G35" s="30" t="s">
        <v>20</v>
      </c>
      <c r="H35" s="30">
        <v>2</v>
      </c>
      <c r="I35" s="30" t="s">
        <v>174</v>
      </c>
      <c r="J35" s="30"/>
      <c r="K35" s="30"/>
      <c r="L35" s="30"/>
      <c r="M35" s="30"/>
      <c r="N35" s="30"/>
      <c r="O35" s="34"/>
    </row>
    <row r="36" spans="1:15" ht="20.25" customHeight="1" x14ac:dyDescent="0.2">
      <c r="A36" s="31">
        <v>2</v>
      </c>
      <c r="B36" s="17" t="s">
        <v>29</v>
      </c>
      <c r="C36" s="32" t="s">
        <v>19</v>
      </c>
      <c r="D36" s="30">
        <v>1</v>
      </c>
      <c r="E36" s="30"/>
      <c r="F36" s="30">
        <v>1</v>
      </c>
      <c r="G36" s="30" t="s">
        <v>20</v>
      </c>
      <c r="H36" s="30">
        <v>1</v>
      </c>
      <c r="I36" s="30" t="s">
        <v>174</v>
      </c>
      <c r="J36" s="30">
        <v>1</v>
      </c>
      <c r="K36" s="30"/>
      <c r="L36" s="30">
        <v>1</v>
      </c>
      <c r="M36" s="30" t="s">
        <v>20</v>
      </c>
      <c r="N36" s="30">
        <v>1</v>
      </c>
      <c r="O36" s="30" t="s">
        <v>174</v>
      </c>
    </row>
    <row r="37" spans="1:15" ht="21" customHeight="1" thickBot="1" x14ac:dyDescent="0.25">
      <c r="A37" s="97">
        <v>3</v>
      </c>
      <c r="B37" s="20" t="s">
        <v>30</v>
      </c>
      <c r="C37" s="74" t="s">
        <v>19</v>
      </c>
      <c r="D37" s="75">
        <v>1</v>
      </c>
      <c r="E37" s="75"/>
      <c r="F37" s="75">
        <v>1</v>
      </c>
      <c r="G37" s="75" t="s">
        <v>31</v>
      </c>
      <c r="H37" s="75">
        <v>1</v>
      </c>
      <c r="I37" s="30" t="s">
        <v>174</v>
      </c>
      <c r="J37" s="75">
        <v>1</v>
      </c>
      <c r="K37" s="75"/>
      <c r="L37" s="75">
        <v>1</v>
      </c>
      <c r="M37" s="75" t="s">
        <v>31</v>
      </c>
      <c r="N37" s="75">
        <v>1</v>
      </c>
      <c r="O37" s="30" t="s">
        <v>174</v>
      </c>
    </row>
    <row r="38" spans="1:15" ht="24.95" customHeight="1" x14ac:dyDescent="0.2">
      <c r="A38" s="350" t="s">
        <v>34</v>
      </c>
      <c r="B38" s="350"/>
      <c r="C38" s="350"/>
      <c r="D38" s="350" t="s">
        <v>35</v>
      </c>
      <c r="E38" s="350"/>
      <c r="F38" s="350"/>
      <c r="G38" s="350"/>
      <c r="H38" s="350"/>
      <c r="I38" s="85"/>
      <c r="J38" s="350" t="s">
        <v>191</v>
      </c>
      <c r="K38" s="350"/>
      <c r="L38" s="350"/>
      <c r="M38" s="350"/>
      <c r="N38" s="350"/>
      <c r="O38" s="85"/>
    </row>
    <row r="39" spans="1:15" ht="24.95" customHeight="1" x14ac:dyDescent="0.2">
      <c r="A39" s="268" t="s">
        <v>36</v>
      </c>
      <c r="B39" s="268"/>
      <c r="C39" s="268"/>
      <c r="D39" s="268" t="s">
        <v>164</v>
      </c>
      <c r="E39" s="268"/>
      <c r="F39" s="268"/>
      <c r="G39" s="268"/>
      <c r="H39" s="268"/>
      <c r="I39" s="85"/>
      <c r="J39" s="268" t="s">
        <v>86</v>
      </c>
      <c r="K39" s="268"/>
      <c r="L39" s="268"/>
      <c r="M39" s="268"/>
      <c r="N39" s="268"/>
      <c r="O39" s="85"/>
    </row>
    <row r="40" spans="1:15" ht="15" customHeight="1" x14ac:dyDescent="0.2">
      <c r="A40" s="270" t="s">
        <v>217</v>
      </c>
      <c r="B40" s="270"/>
      <c r="C40" s="270"/>
      <c r="D40" s="270"/>
      <c r="E40" s="270"/>
      <c r="F40" s="270"/>
      <c r="G40" s="270"/>
      <c r="H40" s="270"/>
      <c r="I40" s="99"/>
      <c r="J40" s="78"/>
      <c r="K40" s="78"/>
      <c r="L40" s="78"/>
      <c r="M40" s="78"/>
      <c r="N40" s="78"/>
      <c r="O40" s="78"/>
    </row>
    <row r="41" spans="1:15" ht="15" customHeight="1" x14ac:dyDescent="0.2">
      <c r="A41" s="270" t="s">
        <v>224</v>
      </c>
      <c r="B41" s="270"/>
      <c r="C41" s="270"/>
      <c r="D41" s="270"/>
      <c r="E41" s="270"/>
      <c r="F41" s="270"/>
      <c r="G41" s="270"/>
      <c r="H41" s="270"/>
      <c r="I41" s="99"/>
      <c r="J41" s="78"/>
      <c r="K41" s="78"/>
      <c r="L41" s="78"/>
      <c r="M41" s="78"/>
      <c r="N41" s="78"/>
      <c r="O41" s="78"/>
    </row>
    <row r="42" spans="1:15" ht="15" customHeight="1" x14ac:dyDescent="0.2">
      <c r="A42" s="270" t="s">
        <v>78</v>
      </c>
      <c r="B42" s="270"/>
      <c r="C42" s="270"/>
      <c r="D42" s="270"/>
      <c r="E42" s="270"/>
      <c r="F42" s="270"/>
      <c r="G42" s="270"/>
      <c r="H42" s="270"/>
      <c r="I42" s="99"/>
      <c r="J42" s="78"/>
      <c r="K42" s="78"/>
      <c r="L42" s="78"/>
      <c r="M42" s="78"/>
      <c r="N42" s="78"/>
      <c r="O42" s="78"/>
    </row>
    <row r="43" spans="1:15" ht="15" customHeight="1" x14ac:dyDescent="0.2">
      <c r="A43" s="270" t="s">
        <v>231</v>
      </c>
      <c r="B43" s="270"/>
      <c r="C43" s="270"/>
      <c r="D43" s="270"/>
      <c r="E43" s="270"/>
      <c r="F43" s="270"/>
      <c r="G43" s="270"/>
      <c r="H43" s="270"/>
      <c r="I43" s="99"/>
      <c r="J43" s="78"/>
      <c r="K43" s="78"/>
      <c r="L43" s="78"/>
      <c r="M43" s="78"/>
      <c r="N43" s="78"/>
      <c r="O43" s="78"/>
    </row>
    <row r="44" spans="1:15" ht="15" customHeight="1" x14ac:dyDescent="0.2">
      <c r="A44" s="245" t="s">
        <v>1</v>
      </c>
      <c r="B44" s="245"/>
      <c r="C44" s="245"/>
      <c r="D44" s="245"/>
      <c r="E44" s="245"/>
      <c r="F44" s="245"/>
      <c r="G44" s="245"/>
      <c r="H44" s="245"/>
      <c r="I44" s="99"/>
      <c r="J44" s="78"/>
      <c r="K44" s="78"/>
      <c r="L44" s="78"/>
      <c r="M44" s="78"/>
      <c r="N44" s="78"/>
      <c r="O44" s="78"/>
    </row>
    <row r="45" spans="1:15" ht="15" customHeight="1" x14ac:dyDescent="0.2">
      <c r="A45" s="245" t="s">
        <v>115</v>
      </c>
      <c r="B45" s="245"/>
      <c r="C45" s="245"/>
      <c r="D45" s="245"/>
      <c r="E45" s="245"/>
      <c r="F45" s="245"/>
      <c r="G45" s="245"/>
      <c r="H45" s="245"/>
      <c r="I45" s="99"/>
      <c r="J45" s="78"/>
      <c r="K45" s="78"/>
      <c r="L45" s="78"/>
      <c r="M45" s="78"/>
      <c r="N45" s="78"/>
      <c r="O45" s="78"/>
    </row>
    <row r="46" spans="1:15" ht="15" customHeight="1" x14ac:dyDescent="0.2">
      <c r="A46" s="235" t="s">
        <v>166</v>
      </c>
      <c r="B46" s="235"/>
      <c r="C46" s="235"/>
      <c r="D46" s="99"/>
      <c r="E46" s="99"/>
      <c r="F46" s="99"/>
      <c r="G46" s="99"/>
      <c r="H46" s="99"/>
      <c r="I46" s="99"/>
      <c r="J46" s="78"/>
      <c r="K46" s="78"/>
      <c r="L46" s="78"/>
      <c r="M46" s="78"/>
      <c r="N46" s="78"/>
      <c r="O46" s="78"/>
    </row>
    <row r="47" spans="1:15" ht="15" customHeight="1" thickBot="1" x14ac:dyDescent="0.25">
      <c r="A47" s="349" t="s">
        <v>158</v>
      </c>
      <c r="B47" s="349"/>
      <c r="C47" s="349"/>
      <c r="D47" s="349"/>
      <c r="E47" s="349"/>
      <c r="F47" s="349"/>
      <c r="G47" s="349"/>
      <c r="H47" s="349"/>
      <c r="I47" s="63"/>
      <c r="J47" s="78"/>
      <c r="K47" s="78"/>
      <c r="L47" s="78"/>
      <c r="M47" s="78"/>
      <c r="N47" s="78"/>
      <c r="O47" s="78"/>
    </row>
    <row r="48" spans="1:15" ht="14.25" customHeight="1" x14ac:dyDescent="0.2">
      <c r="A48" s="247" t="s">
        <v>195</v>
      </c>
      <c r="B48" s="237" t="s">
        <v>3</v>
      </c>
      <c r="C48" s="237" t="s">
        <v>4</v>
      </c>
      <c r="D48" s="260" t="s">
        <v>5</v>
      </c>
      <c r="E48" s="261"/>
      <c r="F48" s="261"/>
      <c r="G48" s="261"/>
      <c r="H48" s="351"/>
      <c r="I48" s="123"/>
      <c r="J48" s="223" t="s">
        <v>6</v>
      </c>
      <c r="K48" s="223"/>
      <c r="L48" s="223"/>
      <c r="M48" s="223"/>
      <c r="N48" s="223"/>
      <c r="O48" s="108"/>
    </row>
    <row r="49" spans="1:24" ht="16.5" customHeight="1" x14ac:dyDescent="0.2">
      <c r="A49" s="248"/>
      <c r="B49" s="238"/>
      <c r="C49" s="238"/>
      <c r="D49" s="221" t="s">
        <v>7</v>
      </c>
      <c r="E49" s="221"/>
      <c r="F49" s="221"/>
      <c r="G49" s="221" t="s">
        <v>8</v>
      </c>
      <c r="H49" s="221" t="s">
        <v>9</v>
      </c>
      <c r="I49" s="221" t="s">
        <v>167</v>
      </c>
      <c r="J49" s="221" t="s">
        <v>7</v>
      </c>
      <c r="K49" s="221"/>
      <c r="L49" s="221"/>
      <c r="M49" s="221" t="s">
        <v>8</v>
      </c>
      <c r="N49" s="221" t="s">
        <v>9</v>
      </c>
      <c r="O49" s="227" t="s">
        <v>167</v>
      </c>
    </row>
    <row r="50" spans="1:24" ht="38.25" customHeight="1" thickBot="1" x14ac:dyDescent="0.25">
      <c r="A50" s="248"/>
      <c r="B50" s="239"/>
      <c r="C50" s="239"/>
      <c r="D50" s="144" t="s">
        <v>10</v>
      </c>
      <c r="E50" s="144" t="s">
        <v>11</v>
      </c>
      <c r="F50" s="144" t="s">
        <v>12</v>
      </c>
      <c r="G50" s="240"/>
      <c r="H50" s="240"/>
      <c r="I50" s="310"/>
      <c r="J50" s="144" t="s">
        <v>10</v>
      </c>
      <c r="K50" s="144" t="s">
        <v>13</v>
      </c>
      <c r="L50" s="144" t="s">
        <v>12</v>
      </c>
      <c r="M50" s="240"/>
      <c r="N50" s="240"/>
      <c r="O50" s="353"/>
    </row>
    <row r="51" spans="1:24" ht="29.1" customHeight="1" x14ac:dyDescent="0.2">
      <c r="A51" s="188">
        <v>1</v>
      </c>
      <c r="B51" s="113" t="s">
        <v>155</v>
      </c>
      <c r="C51" s="113" t="s">
        <v>19</v>
      </c>
      <c r="D51" s="114">
        <v>2</v>
      </c>
      <c r="E51" s="114"/>
      <c r="F51" s="114">
        <v>1</v>
      </c>
      <c r="G51" s="114" t="s">
        <v>15</v>
      </c>
      <c r="H51" s="114">
        <v>5</v>
      </c>
      <c r="I51" s="118" t="s">
        <v>174</v>
      </c>
      <c r="J51" s="114"/>
      <c r="K51" s="114"/>
      <c r="L51" s="114"/>
      <c r="M51" s="114"/>
      <c r="N51" s="114"/>
      <c r="O51" s="115"/>
    </row>
    <row r="52" spans="1:24" ht="29.1" customHeight="1" x14ac:dyDescent="0.2">
      <c r="A52" s="31">
        <v>2</v>
      </c>
      <c r="B52" s="125" t="s">
        <v>135</v>
      </c>
      <c r="C52" s="125" t="s">
        <v>19</v>
      </c>
      <c r="D52" s="118">
        <v>2</v>
      </c>
      <c r="E52" s="118"/>
      <c r="F52" s="118">
        <v>1</v>
      </c>
      <c r="G52" s="118" t="s">
        <v>15</v>
      </c>
      <c r="H52" s="118">
        <v>4</v>
      </c>
      <c r="I52" s="118" t="s">
        <v>174</v>
      </c>
      <c r="J52" s="118"/>
      <c r="K52" s="118"/>
      <c r="L52" s="118"/>
      <c r="M52" s="118"/>
      <c r="N52" s="118"/>
      <c r="O52" s="120"/>
    </row>
    <row r="53" spans="1:24" ht="29.1" customHeight="1" x14ac:dyDescent="0.2">
      <c r="A53" s="31">
        <v>3</v>
      </c>
      <c r="B53" s="52" t="s">
        <v>136</v>
      </c>
      <c r="C53" s="52" t="s">
        <v>16</v>
      </c>
      <c r="D53" s="118">
        <v>2</v>
      </c>
      <c r="E53" s="118"/>
      <c r="F53" s="118">
        <v>1</v>
      </c>
      <c r="G53" s="118" t="s">
        <v>15</v>
      </c>
      <c r="H53" s="118">
        <v>5</v>
      </c>
      <c r="I53" s="118" t="s">
        <v>174</v>
      </c>
      <c r="J53" s="118"/>
      <c r="K53" s="118"/>
      <c r="L53" s="118"/>
      <c r="M53" s="118"/>
      <c r="N53" s="118"/>
      <c r="O53" s="120"/>
      <c r="V53" s="4">
        <v>90</v>
      </c>
      <c r="W53" s="4">
        <v>14</v>
      </c>
      <c r="X53" s="4">
        <f>V53/W53</f>
        <v>6.4285714285714288</v>
      </c>
    </row>
    <row r="54" spans="1:24" ht="29.1" customHeight="1" x14ac:dyDescent="0.2">
      <c r="A54" s="31">
        <v>4</v>
      </c>
      <c r="B54" s="125" t="s">
        <v>87</v>
      </c>
      <c r="C54" s="52" t="s">
        <v>22</v>
      </c>
      <c r="D54" s="118">
        <v>2</v>
      </c>
      <c r="E54" s="118"/>
      <c r="F54" s="118">
        <v>1</v>
      </c>
      <c r="G54" s="118" t="s">
        <v>15</v>
      </c>
      <c r="H54" s="118">
        <v>5</v>
      </c>
      <c r="I54" s="118" t="s">
        <v>174</v>
      </c>
      <c r="J54" s="118"/>
      <c r="K54" s="118"/>
      <c r="L54" s="118"/>
      <c r="M54" s="118"/>
      <c r="N54" s="118"/>
      <c r="O54" s="120"/>
      <c r="V54" s="4">
        <v>60</v>
      </c>
      <c r="X54" s="4">
        <f>V54/W53</f>
        <v>4.2857142857142856</v>
      </c>
    </row>
    <row r="55" spans="1:24" ht="29.1" customHeight="1" x14ac:dyDescent="0.2">
      <c r="A55" s="31">
        <v>5</v>
      </c>
      <c r="B55" s="125" t="s">
        <v>88</v>
      </c>
      <c r="C55" s="52" t="s">
        <v>14</v>
      </c>
      <c r="D55" s="118">
        <v>2</v>
      </c>
      <c r="E55" s="118"/>
      <c r="F55" s="118">
        <v>1</v>
      </c>
      <c r="G55" s="118" t="s">
        <v>15</v>
      </c>
      <c r="H55" s="118">
        <v>5</v>
      </c>
      <c r="I55" s="118" t="s">
        <v>174</v>
      </c>
      <c r="J55" s="118"/>
      <c r="K55" s="118"/>
      <c r="L55" s="118"/>
      <c r="M55" s="118"/>
      <c r="N55" s="118"/>
      <c r="O55" s="120"/>
      <c r="X55" s="4">
        <f>SUM(X53:X54)</f>
        <v>10.714285714285715</v>
      </c>
    </row>
    <row r="56" spans="1:24" ht="29.1" customHeight="1" x14ac:dyDescent="0.2">
      <c r="A56" s="31">
        <v>6</v>
      </c>
      <c r="B56" s="125" t="s">
        <v>196</v>
      </c>
      <c r="C56" s="52" t="s">
        <v>22</v>
      </c>
      <c r="D56" s="118">
        <v>0</v>
      </c>
      <c r="E56" s="118"/>
      <c r="F56" s="118">
        <v>2</v>
      </c>
      <c r="G56" s="118" t="s">
        <v>20</v>
      </c>
      <c r="H56" s="118">
        <v>1</v>
      </c>
      <c r="I56" s="118" t="s">
        <v>174</v>
      </c>
      <c r="J56" s="118"/>
      <c r="K56" s="118"/>
      <c r="L56" s="118"/>
      <c r="M56" s="118"/>
      <c r="N56" s="118"/>
      <c r="O56" s="120"/>
    </row>
    <row r="57" spans="1:24" ht="29.1" customHeight="1" x14ac:dyDescent="0.2">
      <c r="A57" s="31">
        <v>7</v>
      </c>
      <c r="B57" s="125" t="s">
        <v>84</v>
      </c>
      <c r="C57" s="52" t="s">
        <v>22</v>
      </c>
      <c r="D57" s="118"/>
      <c r="E57" s="118">
        <v>70</v>
      </c>
      <c r="F57" s="118"/>
      <c r="G57" s="118" t="s">
        <v>20</v>
      </c>
      <c r="H57" s="118">
        <v>5</v>
      </c>
      <c r="I57" s="118" t="s">
        <v>174</v>
      </c>
      <c r="J57" s="118"/>
      <c r="K57" s="118"/>
      <c r="L57" s="118"/>
      <c r="M57" s="118"/>
      <c r="N57" s="118"/>
      <c r="O57" s="120"/>
    </row>
    <row r="58" spans="1:24" ht="29.1" customHeight="1" x14ac:dyDescent="0.2">
      <c r="A58" s="31">
        <v>8</v>
      </c>
      <c r="B58" s="125" t="s">
        <v>89</v>
      </c>
      <c r="C58" s="52" t="s">
        <v>14</v>
      </c>
      <c r="D58" s="118"/>
      <c r="E58" s="118"/>
      <c r="F58" s="118"/>
      <c r="G58" s="118"/>
      <c r="H58" s="118"/>
      <c r="I58" s="118"/>
      <c r="J58" s="118">
        <v>2</v>
      </c>
      <c r="K58" s="118"/>
      <c r="L58" s="118">
        <v>1</v>
      </c>
      <c r="M58" s="118" t="s">
        <v>15</v>
      </c>
      <c r="N58" s="118">
        <v>5</v>
      </c>
      <c r="O58" s="120" t="s">
        <v>174</v>
      </c>
      <c r="U58" s="4">
        <v>17</v>
      </c>
    </row>
    <row r="59" spans="1:24" ht="29.1" customHeight="1" x14ac:dyDescent="0.2">
      <c r="A59" s="31">
        <v>9</v>
      </c>
      <c r="B59" s="125" t="s">
        <v>90</v>
      </c>
      <c r="C59" s="125" t="s">
        <v>22</v>
      </c>
      <c r="D59" s="118"/>
      <c r="E59" s="118"/>
      <c r="F59" s="118"/>
      <c r="G59" s="118"/>
      <c r="H59" s="118"/>
      <c r="I59" s="118"/>
      <c r="J59" s="118">
        <v>2</v>
      </c>
      <c r="K59" s="118"/>
      <c r="L59" s="118">
        <v>1</v>
      </c>
      <c r="M59" s="118" t="s">
        <v>15</v>
      </c>
      <c r="N59" s="118">
        <v>6</v>
      </c>
      <c r="O59" s="120" t="s">
        <v>174</v>
      </c>
    </row>
    <row r="60" spans="1:24" ht="29.1" customHeight="1" x14ac:dyDescent="0.2">
      <c r="A60" s="31">
        <v>10</v>
      </c>
      <c r="B60" s="125" t="s">
        <v>142</v>
      </c>
      <c r="C60" s="125" t="s">
        <v>19</v>
      </c>
      <c r="D60" s="118"/>
      <c r="E60" s="118"/>
      <c r="F60" s="118"/>
      <c r="G60" s="118"/>
      <c r="H60" s="118"/>
      <c r="I60" s="118"/>
      <c r="J60" s="118">
        <v>1</v>
      </c>
      <c r="K60" s="118"/>
      <c r="L60" s="118">
        <v>1</v>
      </c>
      <c r="M60" s="118" t="s">
        <v>15</v>
      </c>
      <c r="N60" s="118">
        <v>3</v>
      </c>
      <c r="O60" s="120" t="s">
        <v>174</v>
      </c>
      <c r="U60" s="4">
        <f>C67+J67</f>
        <v>0</v>
      </c>
      <c r="V60" s="4">
        <v>14</v>
      </c>
      <c r="W60" s="4">
        <f>U60*V60</f>
        <v>0</v>
      </c>
    </row>
    <row r="61" spans="1:24" ht="29.1" customHeight="1" x14ac:dyDescent="0.2">
      <c r="A61" s="31">
        <v>11</v>
      </c>
      <c r="B61" s="125" t="s">
        <v>143</v>
      </c>
      <c r="C61" s="52" t="s">
        <v>22</v>
      </c>
      <c r="D61" s="118"/>
      <c r="E61" s="118"/>
      <c r="F61" s="118"/>
      <c r="G61" s="118"/>
      <c r="H61" s="118"/>
      <c r="I61" s="118"/>
      <c r="J61" s="118">
        <v>2</v>
      </c>
      <c r="K61" s="118"/>
      <c r="L61" s="118">
        <v>1</v>
      </c>
      <c r="M61" s="118" t="s">
        <v>15</v>
      </c>
      <c r="N61" s="118">
        <v>5</v>
      </c>
      <c r="O61" s="120" t="s">
        <v>174</v>
      </c>
    </row>
    <row r="62" spans="1:24" ht="29.1" customHeight="1" x14ac:dyDescent="0.2">
      <c r="A62" s="31">
        <v>12</v>
      </c>
      <c r="B62" s="125" t="s">
        <v>91</v>
      </c>
      <c r="C62" s="52" t="s">
        <v>14</v>
      </c>
      <c r="D62" s="118"/>
      <c r="E62" s="118"/>
      <c r="F62" s="118"/>
      <c r="G62" s="118"/>
      <c r="H62" s="118"/>
      <c r="I62" s="118"/>
      <c r="J62" s="118">
        <v>2</v>
      </c>
      <c r="K62" s="118"/>
      <c r="L62" s="118">
        <v>2</v>
      </c>
      <c r="M62" s="118" t="s">
        <v>15</v>
      </c>
      <c r="N62" s="118">
        <v>5</v>
      </c>
      <c r="O62" s="120" t="s">
        <v>174</v>
      </c>
      <c r="U62" s="4" t="e">
        <f>#REF!+#REF!+#REF!+#REF!+#REF!</f>
        <v>#REF!</v>
      </c>
    </row>
    <row r="63" spans="1:24" ht="29.1" customHeight="1" x14ac:dyDescent="0.2">
      <c r="A63" s="31">
        <v>13</v>
      </c>
      <c r="B63" s="125" t="s">
        <v>196</v>
      </c>
      <c r="C63" s="52" t="s">
        <v>22</v>
      </c>
      <c r="D63" s="67"/>
      <c r="E63" s="67"/>
      <c r="F63" s="67"/>
      <c r="G63" s="67"/>
      <c r="H63" s="67"/>
      <c r="I63" s="67"/>
      <c r="J63" s="118">
        <v>0</v>
      </c>
      <c r="K63" s="118"/>
      <c r="L63" s="118">
        <v>2</v>
      </c>
      <c r="M63" s="118" t="s">
        <v>20</v>
      </c>
      <c r="N63" s="118">
        <v>1</v>
      </c>
      <c r="O63" s="120" t="s">
        <v>174</v>
      </c>
      <c r="W63" s="4" t="e">
        <f>#REF!+#REF!+#REF!+#REF!</f>
        <v>#REF!</v>
      </c>
    </row>
    <row r="64" spans="1:24" ht="29.1" customHeight="1" x14ac:dyDescent="0.2">
      <c r="A64" s="31">
        <v>14</v>
      </c>
      <c r="B64" s="125" t="s">
        <v>84</v>
      </c>
      <c r="C64" s="52" t="s">
        <v>22</v>
      </c>
      <c r="D64" s="67"/>
      <c r="E64" s="67"/>
      <c r="F64" s="67"/>
      <c r="G64" s="67"/>
      <c r="H64" s="67"/>
      <c r="I64" s="67"/>
      <c r="J64" s="118"/>
      <c r="K64" s="118">
        <v>70</v>
      </c>
      <c r="L64" s="118"/>
      <c r="M64" s="118" t="s">
        <v>20</v>
      </c>
      <c r="N64" s="118">
        <v>5</v>
      </c>
      <c r="O64" s="120" t="s">
        <v>174</v>
      </c>
    </row>
    <row r="65" spans="1:15" ht="29.1" customHeight="1" x14ac:dyDescent="0.2">
      <c r="A65" s="31"/>
      <c r="B65" s="17" t="s">
        <v>116</v>
      </c>
      <c r="C65" s="125"/>
      <c r="D65" s="118">
        <f>SUM(D51:D64)</f>
        <v>10</v>
      </c>
      <c r="E65" s="118">
        <v>5</v>
      </c>
      <c r="F65" s="118">
        <f>SUM(F51:F64)</f>
        <v>7</v>
      </c>
      <c r="G65" s="118"/>
      <c r="H65" s="118">
        <f>SUM(H51:H64)</f>
        <v>30</v>
      </c>
      <c r="I65" s="118"/>
      <c r="J65" s="118">
        <f>SUM(J58:J64)</f>
        <v>9</v>
      </c>
      <c r="K65" s="118">
        <v>5</v>
      </c>
      <c r="L65" s="118">
        <f>SUM(L58:L64)</f>
        <v>8</v>
      </c>
      <c r="M65" s="118"/>
      <c r="N65" s="118">
        <f>SUM(N58:N64)</f>
        <v>30</v>
      </c>
      <c r="O65" s="120"/>
    </row>
    <row r="66" spans="1:15" ht="27" customHeight="1" x14ac:dyDescent="0.2">
      <c r="A66" s="31"/>
      <c r="B66" s="126" t="s">
        <v>190</v>
      </c>
      <c r="C66" s="221">
        <f>D65+E65+F65</f>
        <v>22</v>
      </c>
      <c r="D66" s="221"/>
      <c r="E66" s="221"/>
      <c r="F66" s="221"/>
      <c r="G66" s="221"/>
      <c r="H66" s="118" t="s">
        <v>25</v>
      </c>
      <c r="I66" s="118"/>
      <c r="J66" s="221">
        <f>J65+K65+L65</f>
        <v>22</v>
      </c>
      <c r="K66" s="221"/>
      <c r="L66" s="221"/>
      <c r="M66" s="221"/>
      <c r="N66" s="118" t="s">
        <v>25</v>
      </c>
      <c r="O66" s="120"/>
    </row>
    <row r="67" spans="1:15" ht="27" customHeight="1" x14ac:dyDescent="0.2">
      <c r="A67" s="31"/>
      <c r="B67" s="126" t="s">
        <v>161</v>
      </c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71"/>
    </row>
    <row r="68" spans="1:15" ht="27" customHeight="1" x14ac:dyDescent="0.2">
      <c r="A68" s="31"/>
      <c r="B68" s="126" t="s">
        <v>124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71"/>
    </row>
    <row r="69" spans="1:15" ht="27" customHeight="1" thickBot="1" x14ac:dyDescent="0.25">
      <c r="A69" s="97"/>
      <c r="B69" s="143" t="s">
        <v>162</v>
      </c>
      <c r="C69" s="74"/>
      <c r="D69" s="127">
        <v>140</v>
      </c>
      <c r="E69" s="127">
        <v>70</v>
      </c>
      <c r="F69" s="127">
        <f>F65*14</f>
        <v>98</v>
      </c>
      <c r="G69" s="127"/>
      <c r="H69" s="127"/>
      <c r="I69" s="127"/>
      <c r="J69" s="127">
        <f>J65*14</f>
        <v>126</v>
      </c>
      <c r="K69" s="127">
        <v>70</v>
      </c>
      <c r="L69" s="127">
        <f>L65*14</f>
        <v>112</v>
      </c>
      <c r="M69" s="74"/>
      <c r="N69" s="74"/>
      <c r="O69" s="76"/>
    </row>
    <row r="70" spans="1:15" ht="15" customHeight="1" x14ac:dyDescent="0.2">
      <c r="A70" s="333" t="s">
        <v>2</v>
      </c>
      <c r="B70" s="237" t="s">
        <v>33</v>
      </c>
      <c r="C70" s="242" t="s">
        <v>4</v>
      </c>
      <c r="D70" s="321" t="s">
        <v>5</v>
      </c>
      <c r="E70" s="322"/>
      <c r="F70" s="322"/>
      <c r="G70" s="322"/>
      <c r="H70" s="322"/>
      <c r="I70" s="323"/>
      <c r="J70" s="321" t="s">
        <v>6</v>
      </c>
      <c r="K70" s="322"/>
      <c r="L70" s="322"/>
      <c r="M70" s="322"/>
      <c r="N70" s="322"/>
      <c r="O70" s="327"/>
    </row>
    <row r="71" spans="1:15" ht="15" customHeight="1" x14ac:dyDescent="0.2">
      <c r="A71" s="334"/>
      <c r="B71" s="238"/>
      <c r="C71" s="229"/>
      <c r="D71" s="324"/>
      <c r="E71" s="325"/>
      <c r="F71" s="325"/>
      <c r="G71" s="325"/>
      <c r="H71" s="325"/>
      <c r="I71" s="326"/>
      <c r="J71" s="324"/>
      <c r="K71" s="325"/>
      <c r="L71" s="325"/>
      <c r="M71" s="325"/>
      <c r="N71" s="325"/>
      <c r="O71" s="328"/>
    </row>
    <row r="72" spans="1:15" ht="15.75" customHeight="1" x14ac:dyDescent="0.2">
      <c r="A72" s="334"/>
      <c r="B72" s="238"/>
      <c r="C72" s="229"/>
      <c r="D72" s="229" t="s">
        <v>7</v>
      </c>
      <c r="E72" s="229"/>
      <c r="F72" s="229"/>
      <c r="G72" s="229" t="s">
        <v>8</v>
      </c>
      <c r="H72" s="229" t="s">
        <v>9</v>
      </c>
      <c r="I72" s="229" t="s">
        <v>167</v>
      </c>
      <c r="J72" s="229" t="s">
        <v>7</v>
      </c>
      <c r="K72" s="229"/>
      <c r="L72" s="229"/>
      <c r="M72" s="229" t="s">
        <v>8</v>
      </c>
      <c r="N72" s="229" t="s">
        <v>9</v>
      </c>
      <c r="O72" s="243" t="s">
        <v>167</v>
      </c>
    </row>
    <row r="73" spans="1:15" ht="15.75" customHeight="1" x14ac:dyDescent="0.2">
      <c r="A73" s="334"/>
      <c r="B73" s="238"/>
      <c r="C73" s="229"/>
      <c r="D73" s="202" t="s">
        <v>10</v>
      </c>
      <c r="E73" s="202" t="s">
        <v>11</v>
      </c>
      <c r="F73" s="202" t="s">
        <v>12</v>
      </c>
      <c r="G73" s="229"/>
      <c r="H73" s="229"/>
      <c r="I73" s="273"/>
      <c r="J73" s="202" t="s">
        <v>10</v>
      </c>
      <c r="K73" s="202" t="s">
        <v>13</v>
      </c>
      <c r="L73" s="202" t="s">
        <v>12</v>
      </c>
      <c r="M73" s="229"/>
      <c r="N73" s="229"/>
      <c r="O73" s="274"/>
    </row>
    <row r="74" spans="1:15" ht="30" customHeight="1" thickBot="1" x14ac:dyDescent="0.25">
      <c r="A74" s="109">
        <v>1</v>
      </c>
      <c r="B74" s="20" t="s">
        <v>29</v>
      </c>
      <c r="C74" s="74" t="s">
        <v>19</v>
      </c>
      <c r="D74" s="203">
        <v>1</v>
      </c>
      <c r="E74" s="203"/>
      <c r="F74" s="203">
        <v>1</v>
      </c>
      <c r="G74" s="203" t="s">
        <v>20</v>
      </c>
      <c r="H74" s="203">
        <v>1</v>
      </c>
      <c r="I74" s="202" t="s">
        <v>174</v>
      </c>
      <c r="J74" s="203">
        <v>1</v>
      </c>
      <c r="K74" s="203"/>
      <c r="L74" s="203">
        <v>1</v>
      </c>
      <c r="M74" s="203" t="s">
        <v>20</v>
      </c>
      <c r="N74" s="203">
        <v>1</v>
      </c>
      <c r="O74" s="202" t="s">
        <v>174</v>
      </c>
    </row>
    <row r="75" spans="1:15" ht="24.95" customHeight="1" x14ac:dyDescent="0.2">
      <c r="A75" s="347" t="s">
        <v>34</v>
      </c>
      <c r="B75" s="347"/>
      <c r="C75" s="347"/>
      <c r="D75" s="347" t="s">
        <v>35</v>
      </c>
      <c r="E75" s="347"/>
      <c r="F75" s="347"/>
      <c r="G75" s="347"/>
      <c r="H75" s="347"/>
      <c r="I75" s="204"/>
      <c r="J75" s="347" t="s">
        <v>191</v>
      </c>
      <c r="K75" s="347"/>
      <c r="L75" s="347"/>
      <c r="M75" s="347"/>
      <c r="N75" s="347"/>
      <c r="O75" s="204"/>
    </row>
    <row r="76" spans="1:15" ht="24.95" customHeight="1" x14ac:dyDescent="0.2">
      <c r="A76" s="268" t="s">
        <v>36</v>
      </c>
      <c r="B76" s="268"/>
      <c r="C76" s="268"/>
      <c r="D76" s="268" t="s">
        <v>164</v>
      </c>
      <c r="E76" s="268"/>
      <c r="F76" s="268"/>
      <c r="G76" s="268"/>
      <c r="H76" s="268"/>
      <c r="I76" s="204"/>
      <c r="J76" s="268" t="s">
        <v>86</v>
      </c>
      <c r="K76" s="268"/>
      <c r="L76" s="268"/>
      <c r="M76" s="268"/>
      <c r="N76" s="268"/>
      <c r="O76" s="204"/>
    </row>
    <row r="77" spans="1:15" ht="15" customHeight="1" x14ac:dyDescent="0.2">
      <c r="A77" s="270" t="s">
        <v>217</v>
      </c>
      <c r="B77" s="270"/>
      <c r="C77" s="270"/>
      <c r="D77" s="270"/>
      <c r="E77" s="270"/>
      <c r="F77" s="270"/>
      <c r="G77" s="270"/>
      <c r="H77" s="270"/>
      <c r="I77" s="201"/>
      <c r="J77" s="80"/>
      <c r="K77" s="80"/>
      <c r="L77" s="80"/>
      <c r="M77" s="80"/>
      <c r="N77" s="80"/>
      <c r="O77" s="80"/>
    </row>
    <row r="78" spans="1:15" ht="15" customHeight="1" x14ac:dyDescent="0.2">
      <c r="A78" s="270" t="s">
        <v>224</v>
      </c>
      <c r="B78" s="270"/>
      <c r="C78" s="270"/>
      <c r="D78" s="270"/>
      <c r="E78" s="270"/>
      <c r="F78" s="270"/>
      <c r="G78" s="270"/>
      <c r="H78" s="270"/>
      <c r="I78" s="201"/>
      <c r="J78" s="80"/>
      <c r="K78" s="80"/>
      <c r="L78" s="80"/>
      <c r="M78" s="80"/>
      <c r="N78" s="80"/>
      <c r="O78" s="80"/>
    </row>
    <row r="79" spans="1:15" ht="15" customHeight="1" x14ac:dyDescent="0.2">
      <c r="A79" s="270" t="s">
        <v>78</v>
      </c>
      <c r="B79" s="270"/>
      <c r="C79" s="270"/>
      <c r="D79" s="270"/>
      <c r="E79" s="270"/>
      <c r="F79" s="270"/>
      <c r="G79" s="270"/>
      <c r="H79" s="270"/>
      <c r="I79" s="201"/>
      <c r="J79" s="205"/>
      <c r="K79" s="205"/>
      <c r="L79" s="205"/>
      <c r="M79" s="205"/>
      <c r="N79" s="205"/>
      <c r="O79" s="205"/>
    </row>
    <row r="80" spans="1:15" ht="15" customHeight="1" x14ac:dyDescent="0.2">
      <c r="A80" s="270" t="s">
        <v>231</v>
      </c>
      <c r="B80" s="270"/>
      <c r="C80" s="270"/>
      <c r="D80" s="270"/>
      <c r="E80" s="270"/>
      <c r="F80" s="270"/>
      <c r="G80" s="270"/>
      <c r="H80" s="270"/>
      <c r="I80" s="99"/>
      <c r="J80" s="78"/>
      <c r="K80" s="78"/>
      <c r="L80" s="78"/>
      <c r="M80" s="78"/>
      <c r="N80" s="78"/>
      <c r="O80" s="78"/>
    </row>
    <row r="81" spans="1:23" ht="15" customHeight="1" x14ac:dyDescent="0.2">
      <c r="A81" s="348" t="s">
        <v>92</v>
      </c>
      <c r="B81" s="349"/>
      <c r="C81" s="349"/>
      <c r="D81" s="349"/>
      <c r="E81" s="349"/>
      <c r="F81" s="349"/>
      <c r="G81" s="349"/>
      <c r="H81" s="349"/>
      <c r="I81" s="63"/>
      <c r="J81" s="78"/>
      <c r="K81" s="78"/>
      <c r="L81" s="78"/>
      <c r="M81" s="78"/>
      <c r="N81" s="78"/>
      <c r="O81" s="78"/>
    </row>
    <row r="82" spans="1:23" ht="15" customHeight="1" x14ac:dyDescent="0.2">
      <c r="A82" s="245" t="s">
        <v>1</v>
      </c>
      <c r="B82" s="245"/>
      <c r="C82" s="245"/>
      <c r="D82" s="245"/>
      <c r="E82" s="245"/>
      <c r="F82" s="245"/>
      <c r="G82" s="245"/>
      <c r="H82" s="245"/>
      <c r="I82" s="99"/>
      <c r="J82" s="78"/>
      <c r="K82" s="78"/>
      <c r="L82" s="78"/>
      <c r="M82" s="78"/>
      <c r="N82" s="78"/>
      <c r="O82" s="78"/>
    </row>
    <row r="83" spans="1:23" ht="15" customHeight="1" x14ac:dyDescent="0.2">
      <c r="A83" s="245" t="s">
        <v>115</v>
      </c>
      <c r="B83" s="245"/>
      <c r="C83" s="245"/>
      <c r="D83" s="245"/>
      <c r="E83" s="245"/>
      <c r="F83" s="245"/>
      <c r="G83" s="245"/>
      <c r="H83" s="245"/>
      <c r="I83" s="99"/>
      <c r="J83" s="78"/>
      <c r="K83" s="78"/>
      <c r="L83" s="78"/>
      <c r="M83" s="78"/>
      <c r="N83" s="78"/>
      <c r="O83" s="78"/>
      <c r="U83" s="4">
        <v>7</v>
      </c>
      <c r="V83" s="4">
        <v>14</v>
      </c>
      <c r="W83" s="4">
        <f>U83*V83</f>
        <v>98</v>
      </c>
    </row>
    <row r="84" spans="1:23" ht="15" customHeight="1" x14ac:dyDescent="0.2">
      <c r="A84" s="235" t="s">
        <v>166</v>
      </c>
      <c r="B84" s="235"/>
      <c r="C84" s="235"/>
      <c r="D84" s="99"/>
      <c r="E84" s="99"/>
      <c r="F84" s="99"/>
      <c r="G84" s="99"/>
      <c r="H84" s="99"/>
      <c r="I84" s="99"/>
      <c r="J84" s="78"/>
      <c r="K84" s="78"/>
      <c r="L84" s="78"/>
      <c r="M84" s="78"/>
      <c r="N84" s="78"/>
      <c r="O84" s="78"/>
      <c r="W84" s="4">
        <v>290</v>
      </c>
    </row>
    <row r="85" spans="1:23" ht="15" customHeight="1" thickBot="1" x14ac:dyDescent="0.25">
      <c r="A85" s="349" t="s">
        <v>159</v>
      </c>
      <c r="B85" s="349"/>
      <c r="C85" s="349"/>
      <c r="D85" s="349"/>
      <c r="E85" s="349"/>
      <c r="F85" s="349"/>
      <c r="G85" s="349"/>
      <c r="H85" s="349"/>
      <c r="I85" s="63"/>
      <c r="J85" s="78"/>
      <c r="K85" s="78"/>
      <c r="L85" s="78"/>
      <c r="M85" s="78"/>
      <c r="N85" s="78"/>
      <c r="O85" s="78"/>
      <c r="W85" s="4">
        <f>W83+W84</f>
        <v>388</v>
      </c>
    </row>
    <row r="86" spans="1:23" ht="12.75" customHeight="1" x14ac:dyDescent="0.2">
      <c r="A86" s="247" t="s">
        <v>195</v>
      </c>
      <c r="B86" s="341" t="s">
        <v>3</v>
      </c>
      <c r="C86" s="341" t="s">
        <v>4</v>
      </c>
      <c r="D86" s="331" t="s">
        <v>5</v>
      </c>
      <c r="E86" s="331"/>
      <c r="F86" s="331"/>
      <c r="G86" s="331"/>
      <c r="H86" s="331"/>
      <c r="I86" s="139"/>
      <c r="J86" s="331" t="s">
        <v>6</v>
      </c>
      <c r="K86" s="331"/>
      <c r="L86" s="331"/>
      <c r="M86" s="331"/>
      <c r="N86" s="331"/>
      <c r="O86" s="110"/>
    </row>
    <row r="87" spans="1:23" x14ac:dyDescent="0.2">
      <c r="A87" s="248"/>
      <c r="B87" s="342"/>
      <c r="C87" s="342"/>
      <c r="D87" s="344" t="s">
        <v>7</v>
      </c>
      <c r="E87" s="344"/>
      <c r="F87" s="344"/>
      <c r="G87" s="344" t="s">
        <v>8</v>
      </c>
      <c r="H87" s="344" t="s">
        <v>9</v>
      </c>
      <c r="I87" s="229" t="s">
        <v>167</v>
      </c>
      <c r="J87" s="344" t="s">
        <v>7</v>
      </c>
      <c r="K87" s="344"/>
      <c r="L87" s="344"/>
      <c r="M87" s="344" t="s">
        <v>8</v>
      </c>
      <c r="N87" s="344" t="s">
        <v>9</v>
      </c>
      <c r="O87" s="243" t="s">
        <v>167</v>
      </c>
    </row>
    <row r="88" spans="1:23" ht="13.5" thickBot="1" x14ac:dyDescent="0.25">
      <c r="A88" s="248"/>
      <c r="B88" s="342"/>
      <c r="C88" s="342"/>
      <c r="D88" s="141" t="s">
        <v>10</v>
      </c>
      <c r="E88" s="141" t="s">
        <v>11</v>
      </c>
      <c r="F88" s="141" t="s">
        <v>12</v>
      </c>
      <c r="G88" s="344"/>
      <c r="H88" s="344"/>
      <c r="I88" s="222"/>
      <c r="J88" s="141" t="s">
        <v>10</v>
      </c>
      <c r="K88" s="141" t="s">
        <v>13</v>
      </c>
      <c r="L88" s="141" t="s">
        <v>12</v>
      </c>
      <c r="M88" s="344"/>
      <c r="N88" s="344"/>
      <c r="O88" s="228"/>
    </row>
    <row r="89" spans="1:23" ht="27" customHeight="1" x14ac:dyDescent="0.2">
      <c r="A89" s="31">
        <v>1</v>
      </c>
      <c r="B89" s="125" t="s">
        <v>93</v>
      </c>
      <c r="C89" s="125" t="s">
        <v>22</v>
      </c>
      <c r="D89" s="118">
        <v>2</v>
      </c>
      <c r="E89" s="118"/>
      <c r="F89" s="118">
        <v>1</v>
      </c>
      <c r="G89" s="118" t="s">
        <v>15</v>
      </c>
      <c r="H89" s="118">
        <v>3</v>
      </c>
      <c r="I89" s="118" t="s">
        <v>174</v>
      </c>
      <c r="J89" s="118"/>
      <c r="K89" s="118"/>
      <c r="L89" s="118"/>
      <c r="M89" s="118"/>
      <c r="N89" s="118"/>
      <c r="O89" s="120"/>
    </row>
    <row r="90" spans="1:23" ht="27" customHeight="1" x14ac:dyDescent="0.2">
      <c r="A90" s="31">
        <v>2</v>
      </c>
      <c r="B90" s="125" t="s">
        <v>94</v>
      </c>
      <c r="C90" s="125" t="s">
        <v>22</v>
      </c>
      <c r="D90" s="118">
        <v>2</v>
      </c>
      <c r="E90" s="118"/>
      <c r="F90" s="118">
        <v>1</v>
      </c>
      <c r="G90" s="118" t="s">
        <v>15</v>
      </c>
      <c r="H90" s="118">
        <v>3</v>
      </c>
      <c r="I90" s="118" t="s">
        <v>174</v>
      </c>
      <c r="J90" s="118"/>
      <c r="K90" s="118"/>
      <c r="L90" s="118"/>
      <c r="M90" s="118"/>
      <c r="N90" s="118"/>
      <c r="O90" s="120"/>
    </row>
    <row r="91" spans="1:23" ht="27" customHeight="1" x14ac:dyDescent="0.2">
      <c r="A91" s="31">
        <v>3</v>
      </c>
      <c r="B91" s="125" t="s">
        <v>144</v>
      </c>
      <c r="C91" s="125" t="s">
        <v>22</v>
      </c>
      <c r="D91" s="118">
        <v>2</v>
      </c>
      <c r="E91" s="118"/>
      <c r="F91" s="118">
        <v>1</v>
      </c>
      <c r="G91" s="118" t="s">
        <v>15</v>
      </c>
      <c r="H91" s="118">
        <v>3</v>
      </c>
      <c r="I91" s="118" t="s">
        <v>174</v>
      </c>
      <c r="J91" s="118"/>
      <c r="K91" s="118"/>
      <c r="L91" s="118"/>
      <c r="M91" s="118"/>
      <c r="N91" s="118"/>
      <c r="O91" s="120"/>
    </row>
    <row r="92" spans="1:23" ht="27" customHeight="1" x14ac:dyDescent="0.2">
      <c r="A92" s="31">
        <v>4</v>
      </c>
      <c r="B92" s="17" t="s">
        <v>97</v>
      </c>
      <c r="C92" s="125" t="s">
        <v>22</v>
      </c>
      <c r="D92" s="118">
        <v>2</v>
      </c>
      <c r="E92" s="118"/>
      <c r="F92" s="118">
        <v>1</v>
      </c>
      <c r="G92" s="118" t="s">
        <v>15</v>
      </c>
      <c r="H92" s="118">
        <v>5</v>
      </c>
      <c r="I92" s="118" t="s">
        <v>174</v>
      </c>
      <c r="J92" s="118"/>
      <c r="K92" s="118"/>
      <c r="L92" s="118"/>
      <c r="M92" s="118"/>
      <c r="N92" s="118"/>
      <c r="O92" s="120"/>
      <c r="U92" s="4" t="e">
        <f>D108+J108</f>
        <v>#VALUE!</v>
      </c>
      <c r="V92" s="4" t="e">
        <f>D108+E108+F108+J108+K108+L108</f>
        <v>#VALUE!</v>
      </c>
    </row>
    <row r="93" spans="1:23" ht="27" customHeight="1" x14ac:dyDescent="0.2">
      <c r="A93" s="31">
        <v>5</v>
      </c>
      <c r="B93" s="17" t="s">
        <v>98</v>
      </c>
      <c r="C93" s="125" t="s">
        <v>22</v>
      </c>
      <c r="D93" s="118">
        <v>2</v>
      </c>
      <c r="E93" s="118"/>
      <c r="F93" s="118">
        <v>1</v>
      </c>
      <c r="G93" s="118" t="s">
        <v>15</v>
      </c>
      <c r="H93" s="118">
        <v>5</v>
      </c>
      <c r="I93" s="118" t="s">
        <v>174</v>
      </c>
      <c r="J93" s="118"/>
      <c r="K93" s="118"/>
      <c r="L93" s="118"/>
      <c r="M93" s="118"/>
      <c r="N93" s="118"/>
      <c r="O93" s="120"/>
    </row>
    <row r="94" spans="1:23" ht="27" customHeight="1" x14ac:dyDescent="0.2">
      <c r="A94" s="31">
        <v>6</v>
      </c>
      <c r="B94" s="17" t="s">
        <v>99</v>
      </c>
      <c r="C94" s="125" t="s">
        <v>22</v>
      </c>
      <c r="D94" s="118">
        <v>2</v>
      </c>
      <c r="E94" s="118"/>
      <c r="F94" s="118">
        <v>1</v>
      </c>
      <c r="G94" s="118" t="s">
        <v>15</v>
      </c>
      <c r="H94" s="118">
        <v>5</v>
      </c>
      <c r="I94" s="118" t="s">
        <v>174</v>
      </c>
      <c r="J94" s="118"/>
      <c r="K94" s="118"/>
      <c r="L94" s="118"/>
      <c r="M94" s="118"/>
      <c r="N94" s="118"/>
      <c r="O94" s="120"/>
      <c r="U94" s="4">
        <f>E108+F108+K108+L108</f>
        <v>0</v>
      </c>
    </row>
    <row r="95" spans="1:23" ht="27" customHeight="1" x14ac:dyDescent="0.2">
      <c r="A95" s="31">
        <v>7</v>
      </c>
      <c r="B95" s="125" t="s">
        <v>201</v>
      </c>
      <c r="C95" s="125" t="s">
        <v>22</v>
      </c>
      <c r="D95" s="118">
        <v>0</v>
      </c>
      <c r="E95" s="118"/>
      <c r="F95" s="118">
        <v>2</v>
      </c>
      <c r="G95" s="118" t="s">
        <v>20</v>
      </c>
      <c r="H95" s="118">
        <v>1</v>
      </c>
      <c r="I95" s="118" t="s">
        <v>174</v>
      </c>
      <c r="J95" s="118"/>
      <c r="K95" s="118"/>
      <c r="L95" s="118"/>
      <c r="M95" s="118"/>
      <c r="N95" s="118"/>
      <c r="O95" s="120"/>
    </row>
    <row r="96" spans="1:23" ht="27" customHeight="1" x14ac:dyDescent="0.2">
      <c r="A96" s="31">
        <v>8</v>
      </c>
      <c r="B96" s="125" t="s">
        <v>84</v>
      </c>
      <c r="C96" s="125" t="s">
        <v>22</v>
      </c>
      <c r="D96" s="118"/>
      <c r="E96" s="118">
        <v>56</v>
      </c>
      <c r="F96" s="118"/>
      <c r="G96" s="118" t="s">
        <v>20</v>
      </c>
      <c r="H96" s="118">
        <v>5</v>
      </c>
      <c r="I96" s="118" t="s">
        <v>174</v>
      </c>
      <c r="J96" s="118"/>
      <c r="K96" s="118"/>
      <c r="L96" s="118"/>
      <c r="M96" s="118"/>
      <c r="N96" s="118"/>
      <c r="O96" s="120"/>
    </row>
    <row r="97" spans="1:15" ht="27" customHeight="1" x14ac:dyDescent="0.2">
      <c r="A97" s="31">
        <v>9</v>
      </c>
      <c r="B97" s="125" t="s">
        <v>95</v>
      </c>
      <c r="C97" s="125" t="s">
        <v>22</v>
      </c>
      <c r="D97" s="118"/>
      <c r="E97" s="118"/>
      <c r="F97" s="118"/>
      <c r="G97" s="118"/>
      <c r="H97" s="118"/>
      <c r="I97" s="118"/>
      <c r="J97" s="118">
        <v>1</v>
      </c>
      <c r="K97" s="118"/>
      <c r="L97" s="118">
        <v>1</v>
      </c>
      <c r="M97" s="118" t="s">
        <v>15</v>
      </c>
      <c r="N97" s="118">
        <v>7</v>
      </c>
      <c r="O97" s="120" t="s">
        <v>174</v>
      </c>
    </row>
    <row r="98" spans="1:15" ht="27" customHeight="1" x14ac:dyDescent="0.2">
      <c r="A98" s="31">
        <v>10</v>
      </c>
      <c r="B98" s="125" t="s">
        <v>96</v>
      </c>
      <c r="C98" s="125" t="s">
        <v>22</v>
      </c>
      <c r="D98" s="118"/>
      <c r="E98" s="118"/>
      <c r="F98" s="118"/>
      <c r="G98" s="118"/>
      <c r="H98" s="118"/>
      <c r="I98" s="118"/>
      <c r="J98" s="118">
        <v>2</v>
      </c>
      <c r="K98" s="118"/>
      <c r="L98" s="118">
        <v>1</v>
      </c>
      <c r="M98" s="118" t="s">
        <v>15</v>
      </c>
      <c r="N98" s="118">
        <v>6</v>
      </c>
      <c r="O98" s="120" t="s">
        <v>174</v>
      </c>
    </row>
    <row r="99" spans="1:15" ht="27" customHeight="1" x14ac:dyDescent="0.2">
      <c r="A99" s="31">
        <v>11</v>
      </c>
      <c r="B99" s="17" t="s">
        <v>100</v>
      </c>
      <c r="C99" s="125" t="s">
        <v>22</v>
      </c>
      <c r="D99" s="118"/>
      <c r="E99" s="118"/>
      <c r="F99" s="118"/>
      <c r="G99" s="118"/>
      <c r="H99" s="118"/>
      <c r="I99" s="118"/>
      <c r="J99" s="118">
        <v>2</v>
      </c>
      <c r="K99" s="118"/>
      <c r="L99" s="118">
        <v>1</v>
      </c>
      <c r="M99" s="118" t="s">
        <v>15</v>
      </c>
      <c r="N99" s="118">
        <v>5</v>
      </c>
      <c r="O99" s="120" t="s">
        <v>174</v>
      </c>
    </row>
    <row r="100" spans="1:15" ht="27" customHeight="1" x14ac:dyDescent="0.2">
      <c r="A100" s="31">
        <v>12</v>
      </c>
      <c r="B100" s="17" t="s">
        <v>101</v>
      </c>
      <c r="C100" s="125" t="s">
        <v>22</v>
      </c>
      <c r="D100" s="118"/>
      <c r="E100" s="118"/>
      <c r="F100" s="118"/>
      <c r="G100" s="118"/>
      <c r="H100" s="118"/>
      <c r="I100" s="118"/>
      <c r="J100" s="118">
        <v>2</v>
      </c>
      <c r="K100" s="118"/>
      <c r="L100" s="118">
        <v>1</v>
      </c>
      <c r="M100" s="118" t="s">
        <v>15</v>
      </c>
      <c r="N100" s="118">
        <v>5</v>
      </c>
      <c r="O100" s="120" t="s">
        <v>174</v>
      </c>
    </row>
    <row r="101" spans="1:15" ht="27" customHeight="1" x14ac:dyDescent="0.2">
      <c r="A101" s="31">
        <v>13</v>
      </c>
      <c r="B101" s="125" t="s">
        <v>201</v>
      </c>
      <c r="C101" s="125" t="s">
        <v>22</v>
      </c>
      <c r="D101" s="118"/>
      <c r="E101" s="118"/>
      <c r="F101" s="118"/>
      <c r="G101" s="118"/>
      <c r="H101" s="118"/>
      <c r="I101" s="118"/>
      <c r="J101" s="118">
        <v>0</v>
      </c>
      <c r="K101" s="118"/>
      <c r="L101" s="118">
        <v>2</v>
      </c>
      <c r="M101" s="118" t="s">
        <v>20</v>
      </c>
      <c r="N101" s="118">
        <v>2</v>
      </c>
      <c r="O101" s="120" t="s">
        <v>174</v>
      </c>
    </row>
    <row r="102" spans="1:15" ht="27" customHeight="1" x14ac:dyDescent="0.2">
      <c r="A102" s="31">
        <v>14</v>
      </c>
      <c r="B102" s="125" t="s">
        <v>84</v>
      </c>
      <c r="C102" s="125" t="s">
        <v>22</v>
      </c>
      <c r="D102" s="118"/>
      <c r="E102" s="118"/>
      <c r="F102" s="118"/>
      <c r="G102" s="118"/>
      <c r="H102" s="118"/>
      <c r="I102" s="118"/>
      <c r="J102" s="118"/>
      <c r="K102" s="118">
        <v>90</v>
      </c>
      <c r="L102" s="118"/>
      <c r="M102" s="118" t="s">
        <v>20</v>
      </c>
      <c r="N102" s="118">
        <v>5</v>
      </c>
      <c r="O102" s="120" t="s">
        <v>174</v>
      </c>
    </row>
    <row r="103" spans="1:15" ht="27" customHeight="1" x14ac:dyDescent="0.2">
      <c r="A103" s="31"/>
      <c r="B103" s="17" t="s">
        <v>116</v>
      </c>
      <c r="C103" s="125"/>
      <c r="D103" s="118">
        <f>SUM(D89:D102)</f>
        <v>12</v>
      </c>
      <c r="E103" s="118">
        <v>4</v>
      </c>
      <c r="F103" s="118">
        <f>SUM(F89:F101)</f>
        <v>8</v>
      </c>
      <c r="G103" s="118"/>
      <c r="H103" s="118">
        <f>SUM(H89:H102)</f>
        <v>30</v>
      </c>
      <c r="I103" s="118"/>
      <c r="J103" s="118">
        <f>SUM(J91:J101)</f>
        <v>7</v>
      </c>
      <c r="K103" s="118">
        <v>9</v>
      </c>
      <c r="L103" s="118">
        <f>SUM(L91:L101)</f>
        <v>6</v>
      </c>
      <c r="M103" s="118"/>
      <c r="N103" s="118">
        <f>SUM(N92:N102)</f>
        <v>30</v>
      </c>
      <c r="O103" s="120"/>
    </row>
    <row r="104" spans="1:15" ht="33.75" customHeight="1" x14ac:dyDescent="0.2">
      <c r="A104" s="31"/>
      <c r="B104" s="126" t="s">
        <v>190</v>
      </c>
      <c r="C104" s="221">
        <f>D103+E103+F103</f>
        <v>24</v>
      </c>
      <c r="D104" s="221"/>
      <c r="E104" s="221"/>
      <c r="F104" s="221"/>
      <c r="G104" s="221"/>
      <c r="H104" s="118" t="s">
        <v>25</v>
      </c>
      <c r="I104" s="118"/>
      <c r="J104" s="221">
        <f>J103+K103+L103</f>
        <v>22</v>
      </c>
      <c r="K104" s="221"/>
      <c r="L104" s="221"/>
      <c r="M104" s="221"/>
      <c r="N104" s="118" t="s">
        <v>25</v>
      </c>
      <c r="O104" s="120"/>
    </row>
    <row r="105" spans="1:15" ht="15.75" customHeight="1" x14ac:dyDescent="0.2">
      <c r="A105" s="31"/>
      <c r="B105" s="126" t="s">
        <v>132</v>
      </c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71"/>
    </row>
    <row r="106" spans="1:15" x14ac:dyDescent="0.2">
      <c r="A106" s="31"/>
      <c r="B106" s="126" t="s">
        <v>147</v>
      </c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71"/>
    </row>
    <row r="107" spans="1:15" ht="25.5" x14ac:dyDescent="0.2">
      <c r="A107" s="31"/>
      <c r="B107" s="126" t="s">
        <v>163</v>
      </c>
      <c r="C107" s="125"/>
      <c r="D107" s="118">
        <f>D103*14</f>
        <v>168</v>
      </c>
      <c r="E107" s="118">
        <v>56</v>
      </c>
      <c r="F107" s="118">
        <f>F103*14</f>
        <v>112</v>
      </c>
      <c r="G107" s="118"/>
      <c r="H107" s="118"/>
      <c r="I107" s="118"/>
      <c r="J107" s="118">
        <f>J103*10</f>
        <v>70</v>
      </c>
      <c r="K107" s="118">
        <v>90</v>
      </c>
      <c r="L107" s="118">
        <f>L103*10</f>
        <v>60</v>
      </c>
      <c r="M107" s="125"/>
      <c r="N107" s="125"/>
      <c r="O107" s="71"/>
    </row>
    <row r="108" spans="1:15" ht="32.25" customHeight="1" thickBot="1" x14ac:dyDescent="0.25">
      <c r="A108" s="111"/>
      <c r="B108" s="20" t="s">
        <v>43</v>
      </c>
      <c r="C108" s="74"/>
      <c r="D108" s="241" t="s">
        <v>32</v>
      </c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84"/>
    </row>
    <row r="109" spans="1:15" ht="24" customHeight="1" thickBot="1" x14ac:dyDescent="0.25">
      <c r="A109" s="339" t="s">
        <v>34</v>
      </c>
      <c r="B109" s="339"/>
      <c r="C109" s="339"/>
      <c r="D109" s="339" t="s">
        <v>35</v>
      </c>
      <c r="E109" s="339"/>
      <c r="F109" s="339"/>
      <c r="G109" s="339"/>
      <c r="H109" s="339"/>
      <c r="I109" s="106"/>
      <c r="J109" s="339" t="s">
        <v>191</v>
      </c>
      <c r="K109" s="339"/>
      <c r="L109" s="339"/>
      <c r="M109" s="339"/>
      <c r="N109" s="339"/>
      <c r="O109" s="85"/>
    </row>
    <row r="110" spans="1:15" ht="32.25" customHeight="1" thickBot="1" x14ac:dyDescent="0.25">
      <c r="A110" s="336" t="s">
        <v>36</v>
      </c>
      <c r="B110" s="337"/>
      <c r="C110" s="338"/>
      <c r="D110" s="336" t="s">
        <v>164</v>
      </c>
      <c r="E110" s="337"/>
      <c r="F110" s="337"/>
      <c r="G110" s="337"/>
      <c r="H110" s="337"/>
      <c r="I110" s="107"/>
      <c r="J110" s="336" t="s">
        <v>86</v>
      </c>
      <c r="K110" s="337"/>
      <c r="L110" s="337"/>
      <c r="M110" s="337"/>
      <c r="N110" s="338"/>
      <c r="O110" s="85"/>
    </row>
  </sheetData>
  <mergeCells count="118">
    <mergeCell ref="G72:G73"/>
    <mergeCell ref="H72:H73"/>
    <mergeCell ref="I72:I73"/>
    <mergeCell ref="J72:L72"/>
    <mergeCell ref="M72:M73"/>
    <mergeCell ref="N72:N73"/>
    <mergeCell ref="O72:O73"/>
    <mergeCell ref="A70:A73"/>
    <mergeCell ref="B70:B73"/>
    <mergeCell ref="C70:C73"/>
    <mergeCell ref="D70:I71"/>
    <mergeCell ref="J70:O71"/>
    <mergeCell ref="D72:F72"/>
    <mergeCell ref="A110:C110"/>
    <mergeCell ref="D110:H110"/>
    <mergeCell ref="J110:N110"/>
    <mergeCell ref="A109:C109"/>
    <mergeCell ref="D109:H109"/>
    <mergeCell ref="J109:N109"/>
    <mergeCell ref="B86:B88"/>
    <mergeCell ref="C86:C88"/>
    <mergeCell ref="D86:H86"/>
    <mergeCell ref="C105:N105"/>
    <mergeCell ref="D108:N108"/>
    <mergeCell ref="I87:I88"/>
    <mergeCell ref="C104:G104"/>
    <mergeCell ref="J104:M104"/>
    <mergeCell ref="D87:F87"/>
    <mergeCell ref="G87:G88"/>
    <mergeCell ref="H87:H88"/>
    <mergeCell ref="J87:L87"/>
    <mergeCell ref="J10:L10"/>
    <mergeCell ref="A8:H8"/>
    <mergeCell ref="A9:A11"/>
    <mergeCell ref="A42:H42"/>
    <mergeCell ref="A43:H43"/>
    <mergeCell ref="N49:N50"/>
    <mergeCell ref="A38:C38"/>
    <mergeCell ref="M10:M11"/>
    <mergeCell ref="N10:N11"/>
    <mergeCell ref="C27:G27"/>
    <mergeCell ref="J27:M27"/>
    <mergeCell ref="H49:H50"/>
    <mergeCell ref="A45:H45"/>
    <mergeCell ref="A41:H41"/>
    <mergeCell ref="D39:H39"/>
    <mergeCell ref="H33:H34"/>
    <mergeCell ref="A48:A50"/>
    <mergeCell ref="B48:B50"/>
    <mergeCell ref="C48:C50"/>
    <mergeCell ref="D48:H48"/>
    <mergeCell ref="C28:N28"/>
    <mergeCell ref="A47:H47"/>
    <mergeCell ref="D38:H38"/>
    <mergeCell ref="J38:N38"/>
    <mergeCell ref="A6:H6"/>
    <mergeCell ref="A1:H1"/>
    <mergeCell ref="A2:H2"/>
    <mergeCell ref="A3:H3"/>
    <mergeCell ref="A4:H4"/>
    <mergeCell ref="A5:H5"/>
    <mergeCell ref="D10:F10"/>
    <mergeCell ref="G10:G11"/>
    <mergeCell ref="H10:H11"/>
    <mergeCell ref="A39:C39"/>
    <mergeCell ref="J39:N39"/>
    <mergeCell ref="A40:H40"/>
    <mergeCell ref="J49:L49"/>
    <mergeCell ref="M49:M50"/>
    <mergeCell ref="I33:I34"/>
    <mergeCell ref="J33:L33"/>
    <mergeCell ref="M33:M34"/>
    <mergeCell ref="N33:N34"/>
    <mergeCell ref="J48:N48"/>
    <mergeCell ref="D49:F49"/>
    <mergeCell ref="G49:G50"/>
    <mergeCell ref="D75:H75"/>
    <mergeCell ref="J75:N75"/>
    <mergeCell ref="A76:C76"/>
    <mergeCell ref="D76:H76"/>
    <mergeCell ref="M87:M88"/>
    <mergeCell ref="N87:N88"/>
    <mergeCell ref="A86:A88"/>
    <mergeCell ref="J86:N86"/>
    <mergeCell ref="A80:H80"/>
    <mergeCell ref="A81:H81"/>
    <mergeCell ref="A82:H82"/>
    <mergeCell ref="A83:H83"/>
    <mergeCell ref="A85:H85"/>
    <mergeCell ref="J76:N76"/>
    <mergeCell ref="A77:H77"/>
    <mergeCell ref="A78:H78"/>
    <mergeCell ref="A79:H79"/>
    <mergeCell ref="A75:C75"/>
    <mergeCell ref="O33:O34"/>
    <mergeCell ref="O87:O88"/>
    <mergeCell ref="A7:C7"/>
    <mergeCell ref="A46:C46"/>
    <mergeCell ref="A84:C84"/>
    <mergeCell ref="D9:I9"/>
    <mergeCell ref="J9:O9"/>
    <mergeCell ref="I10:I11"/>
    <mergeCell ref="O10:O11"/>
    <mergeCell ref="I49:I50"/>
    <mergeCell ref="O49:O50"/>
    <mergeCell ref="A32:A34"/>
    <mergeCell ref="B32:B34"/>
    <mergeCell ref="C32:C34"/>
    <mergeCell ref="D32:H32"/>
    <mergeCell ref="J32:N32"/>
    <mergeCell ref="D33:F33"/>
    <mergeCell ref="G33:G34"/>
    <mergeCell ref="C66:G66"/>
    <mergeCell ref="J66:M66"/>
    <mergeCell ref="C67:N67"/>
    <mergeCell ref="B9:B11"/>
    <mergeCell ref="C9:C11"/>
    <mergeCell ref="A44:H44"/>
  </mergeCells>
  <pageMargins left="0.25" right="0.25" top="0.25" bottom="0.25" header="0.3" footer="0.3"/>
  <pageSetup paperSize="9" scale="60" orientation="landscape" r:id="rId1"/>
  <rowBreaks count="2" manualBreakCount="2">
    <brk id="39" max="16383" man="1"/>
    <brk id="76" max="16383" man="1"/>
  </rowBreaks>
  <ignoredErrors>
    <ignoredError sqref="K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Antropologie</vt:lpstr>
      <vt:lpstr>Resurse umane</vt:lpstr>
      <vt:lpstr>Sociologie (lb.engleza)</vt:lpstr>
      <vt:lpstr>Sociologie</vt:lpstr>
      <vt:lpstr>Asistenta sociala if</vt:lpstr>
      <vt:lpstr>Asistenta sociala id</vt:lpstr>
      <vt:lpstr>'Resurse umane'!Print_Area</vt:lpstr>
      <vt:lpstr>Sociologie!Print_Area</vt:lpstr>
      <vt:lpstr>'Sociologie (lb.engleza)'!Print_Area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2024-06-17T06:41:42Z</dcterms:modified>
</cp:coreProperties>
</file>